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4525" windowHeight="12330" activeTab="2"/>
  </bookViews>
  <sheets>
    <sheet name="COMPRA DE CARTERA" sheetId="64" r:id="rId1"/>
    <sheet name="VENTA DE CARTERA" sheetId="65" r:id="rId2"/>
    <sheet name="BVCC COMPRA" sheetId="1" r:id="rId3"/>
    <sheet name="BVCC VENTA" sheetId="4" r:id="rId4"/>
    <sheet name="TDVD COMPRA" sheetId="2" r:id="rId5"/>
    <sheet name="TDVD VENTA" sheetId="5" r:id="rId6"/>
    <sheet name="BNC COMPRA" sheetId="8" r:id="rId7"/>
    <sheet name="BNC VENTA" sheetId="9" r:id="rId8"/>
    <sheet name="COMPRA RSTB" sheetId="60" r:id="rId9"/>
    <sheet name="VENTA RSTB" sheetId="61" r:id="rId10"/>
    <sheet name="COMPRA RST" sheetId="58" r:id="rId11"/>
    <sheet name="VENTA RST" sheetId="59" r:id="rId12"/>
    <sheet name="COMPRA MPA" sheetId="56" r:id="rId13"/>
    <sheet name="VENTA MPA" sheetId="57" r:id="rId14"/>
    <sheet name="COMPRA ICP.B " sheetId="62" r:id="rId15"/>
    <sheet name="VENTA ICP.B" sheetId="63" r:id="rId16"/>
    <sheet name="COMPRA IVC" sheetId="54" r:id="rId17"/>
    <sheet name="VENTA IVC" sheetId="55" r:id="rId18"/>
    <sheet name="VENTA GZL" sheetId="53" r:id="rId19"/>
    <sheet name="COMPRA GZL" sheetId="52" r:id="rId20"/>
    <sheet name="COMPRA FVIB" sheetId="50" r:id="rId21"/>
    <sheet name="VENTA FVIB" sheetId="51" r:id="rId22"/>
    <sheet name="COMPRA FVIA" sheetId="48" r:id="rId23"/>
    <sheet name="VENTA FVIA" sheetId="49" r:id="rId24"/>
    <sheet name="COMPRA FNC " sheetId="46" r:id="rId25"/>
    <sheet name="VENTA FNC" sheetId="47" r:id="rId26"/>
    <sheet name="ABC.A COMPRA" sheetId="10" r:id="rId27"/>
    <sheet name="ABC.A VENTA" sheetId="11" r:id="rId28"/>
    <sheet name="BOU COMPRA" sheetId="12" r:id="rId29"/>
    <sheet name="BOU VENTA" sheetId="13" r:id="rId30"/>
    <sheet name="BPV COMPRA" sheetId="14" r:id="rId31"/>
    <sheet name="BPV VENTA" sheetId="15" r:id="rId32"/>
    <sheet name="COMPRA BVL" sheetId="16" r:id="rId33"/>
    <sheet name="VENTA BVL" sheetId="17" r:id="rId34"/>
    <sheet name="COMPRA CCR" sheetId="18" r:id="rId35"/>
    <sheet name="VENTA CCR" sheetId="19" r:id="rId36"/>
    <sheet name="COMPRAS CGQ" sheetId="20" r:id="rId37"/>
    <sheet name="VENTAS CGQ" sheetId="21" r:id="rId38"/>
    <sheet name="COMPRAS CIE" sheetId="22" r:id="rId39"/>
    <sheet name="VENTAS CIE" sheetId="23" r:id="rId40"/>
    <sheet name="COMPRAS CRM.A" sheetId="24" r:id="rId41"/>
    <sheet name="VENTAS CRM.A" sheetId="25" r:id="rId42"/>
    <sheet name="COMPRAS DOM" sheetId="26" r:id="rId43"/>
    <sheet name="VENTAS DOM" sheetId="27" r:id="rId44"/>
    <sheet name="COMPRAS EFE" sheetId="28" r:id="rId45"/>
    <sheet name="VENTAS EFE" sheetId="29" r:id="rId46"/>
    <sheet name="COMPRAS ENV" sheetId="30" r:id="rId47"/>
    <sheet name="VENTAS ENV" sheetId="34" r:id="rId48"/>
    <sheet name="COMPRAS MVZ.A" sheetId="35" r:id="rId49"/>
    <sheet name="VENTAS MVZ.A" sheetId="36" r:id="rId50"/>
    <sheet name="COMPRAS MVZ.B" sheetId="37" r:id="rId51"/>
    <sheet name="VENTAS MVZ.B" sheetId="38" r:id="rId52"/>
    <sheet name="COMPRA PGR" sheetId="39" r:id="rId53"/>
    <sheet name="VENTA PGR" sheetId="40" r:id="rId54"/>
    <sheet name="COMPRA PTN" sheetId="41" r:id="rId55"/>
    <sheet name="VENTA PTN" sheetId="42" r:id="rId56"/>
    <sheet name="COMPRA SVS" sheetId="43" r:id="rId57"/>
    <sheet name="VENTA SVS" sheetId="44" r:id="rId58"/>
  </sheets>
  <definedNames>
    <definedName name="_xlnm._FilterDatabase" localSheetId="0" hidden="1">'COMPRA DE CARTERA'!$E$1:$M$1186</definedName>
    <definedName name="_xlnm._FilterDatabase" localSheetId="1" hidden="1">'VENTA DE CARTERA'!$E$1:$M$1085</definedName>
  </definedNames>
  <calcPr calcId="162913"/>
</workbook>
</file>

<file path=xl/calcChain.xml><?xml version="1.0" encoding="utf-8"?>
<calcChain xmlns="http://schemas.openxmlformats.org/spreadsheetml/2006/main">
  <c r="K222" i="9" l="1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211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C2" i="65" l="1"/>
  <c r="I808" i="65"/>
  <c r="K808" i="65" s="1"/>
  <c r="I807" i="65"/>
  <c r="K807" i="65" s="1"/>
  <c r="I806" i="65"/>
  <c r="K806" i="65" s="1"/>
  <c r="I805" i="65"/>
  <c r="K805" i="65" s="1"/>
  <c r="I804" i="65"/>
  <c r="K804" i="65" s="1"/>
  <c r="I803" i="65"/>
  <c r="K803" i="65" s="1"/>
  <c r="I802" i="65"/>
  <c r="K802" i="65" s="1"/>
  <c r="I801" i="65"/>
  <c r="K801" i="65" s="1"/>
  <c r="I800" i="65"/>
  <c r="K800" i="65" s="1"/>
  <c r="I799" i="65"/>
  <c r="K799" i="65" s="1"/>
  <c r="I798" i="65"/>
  <c r="K798" i="65" s="1"/>
  <c r="I797" i="65"/>
  <c r="K797" i="65" s="1"/>
  <c r="I796" i="65"/>
  <c r="K796" i="65" s="1"/>
  <c r="I795" i="65"/>
  <c r="K795" i="65" s="1"/>
  <c r="I794" i="65"/>
  <c r="K794" i="65" s="1"/>
  <c r="I793" i="65"/>
  <c r="K793" i="65" s="1"/>
  <c r="I792" i="65"/>
  <c r="K792" i="65" s="1"/>
  <c r="I791" i="65"/>
  <c r="K791" i="65" s="1"/>
  <c r="I790" i="65"/>
  <c r="K790" i="65" s="1"/>
  <c r="I789" i="65"/>
  <c r="K789" i="65" s="1"/>
  <c r="I788" i="65"/>
  <c r="K788" i="65" s="1"/>
  <c r="I787" i="65"/>
  <c r="K787" i="65" s="1"/>
  <c r="I786" i="65"/>
  <c r="K786" i="65" s="1"/>
  <c r="I785" i="65"/>
  <c r="K785" i="65" s="1"/>
  <c r="I784" i="65"/>
  <c r="K784" i="65" s="1"/>
  <c r="I783" i="65"/>
  <c r="K783" i="65" s="1"/>
  <c r="I782" i="65"/>
  <c r="K782" i="65" s="1"/>
  <c r="I781" i="65"/>
  <c r="K781" i="65" s="1"/>
  <c r="I780" i="65"/>
  <c r="K780" i="65" s="1"/>
  <c r="I779" i="65"/>
  <c r="K779" i="65" s="1"/>
  <c r="I778" i="65"/>
  <c r="K778" i="65" s="1"/>
  <c r="M200" i="4"/>
  <c r="M204" i="4"/>
  <c r="M208" i="4"/>
  <c r="J197" i="4"/>
  <c r="M197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J198" i="4"/>
  <c r="M198" i="4" s="1"/>
  <c r="J199" i="4"/>
  <c r="M199" i="4" s="1"/>
  <c r="J200" i="4"/>
  <c r="J201" i="4"/>
  <c r="M201" i="4" s="1"/>
  <c r="J202" i="4"/>
  <c r="M202" i="4" s="1"/>
  <c r="J203" i="4"/>
  <c r="M203" i="4" s="1"/>
  <c r="J204" i="4"/>
  <c r="J205" i="4"/>
  <c r="M205" i="4" s="1"/>
  <c r="J206" i="4"/>
  <c r="M206" i="4" s="1"/>
  <c r="J207" i="4"/>
  <c r="M207" i="4" s="1"/>
  <c r="J208" i="4"/>
  <c r="J209" i="4"/>
  <c r="M209" i="4" s="1"/>
  <c r="M260" i="5"/>
  <c r="N260" i="5" s="1"/>
  <c r="M263" i="5"/>
  <c r="M264" i="5"/>
  <c r="M267" i="5"/>
  <c r="M271" i="5"/>
  <c r="J260" i="5"/>
  <c r="J261" i="5"/>
  <c r="M261" i="5" s="1"/>
  <c r="J262" i="5"/>
  <c r="M262" i="5" s="1"/>
  <c r="J263" i="5"/>
  <c r="J264" i="5"/>
  <c r="J265" i="5"/>
  <c r="M265" i="5" s="1"/>
  <c r="J266" i="5"/>
  <c r="M266" i="5" s="1"/>
  <c r="J267" i="5"/>
  <c r="J268" i="5"/>
  <c r="M268" i="5" s="1"/>
  <c r="J269" i="5"/>
  <c r="M269" i="5" s="1"/>
  <c r="J270" i="5"/>
  <c r="M270" i="5" s="1"/>
  <c r="J271" i="5"/>
  <c r="J272" i="5"/>
  <c r="M272" i="5" s="1"/>
  <c r="J273" i="5"/>
  <c r="J282" i="5" s="1"/>
  <c r="J274" i="5"/>
  <c r="M274" i="5" s="1"/>
  <c r="J275" i="5"/>
  <c r="M275" i="5" s="1"/>
  <c r="J276" i="5"/>
  <c r="M276" i="5" s="1"/>
  <c r="J277" i="5"/>
  <c r="M277" i="5" s="1"/>
  <c r="M273" i="5" l="1"/>
  <c r="N261" i="5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B2" i="9"/>
  <c r="B2" i="8"/>
  <c r="B1" i="64"/>
  <c r="K777" i="65"/>
  <c r="I777" i="65"/>
  <c r="I776" i="65"/>
  <c r="K776" i="65" s="1"/>
  <c r="I775" i="65"/>
  <c r="K775" i="65" s="1"/>
  <c r="I774" i="65"/>
  <c r="K774" i="65" s="1"/>
  <c r="K773" i="65"/>
  <c r="I773" i="65"/>
  <c r="I772" i="65"/>
  <c r="K772" i="65" s="1"/>
  <c r="I771" i="65"/>
  <c r="K771" i="65" s="1"/>
  <c r="I770" i="65"/>
  <c r="K770" i="65" s="1"/>
  <c r="K769" i="65"/>
  <c r="I769" i="65"/>
  <c r="I768" i="65"/>
  <c r="K768" i="65" s="1"/>
  <c r="I767" i="65"/>
  <c r="K767" i="65" s="1"/>
  <c r="I766" i="65"/>
  <c r="K766" i="65" s="1"/>
  <c r="K765" i="65"/>
  <c r="I765" i="65"/>
  <c r="I764" i="65"/>
  <c r="K764" i="65" s="1"/>
  <c r="I763" i="65"/>
  <c r="K763" i="65" s="1"/>
  <c r="I762" i="65"/>
  <c r="K762" i="65" s="1"/>
  <c r="K761" i="65"/>
  <c r="I761" i="65"/>
  <c r="I760" i="65"/>
  <c r="K760" i="65" s="1"/>
  <c r="I759" i="65"/>
  <c r="K759" i="65" s="1"/>
  <c r="I758" i="65"/>
  <c r="K758" i="65" s="1"/>
  <c r="I757" i="65"/>
  <c r="K757" i="65" s="1"/>
  <c r="I756" i="65"/>
  <c r="K756" i="65" s="1"/>
  <c r="I755" i="65"/>
  <c r="K755" i="65" s="1"/>
  <c r="I754" i="65"/>
  <c r="K754" i="65" s="1"/>
  <c r="I753" i="65"/>
  <c r="K753" i="65" s="1"/>
  <c r="I752" i="65"/>
  <c r="K752" i="65" s="1"/>
  <c r="I751" i="65"/>
  <c r="K751" i="65" s="1"/>
  <c r="I750" i="65"/>
  <c r="K750" i="65" s="1"/>
  <c r="I749" i="65"/>
  <c r="K749" i="65" s="1"/>
  <c r="I748" i="65"/>
  <c r="K748" i="65" s="1"/>
  <c r="I747" i="65"/>
  <c r="K747" i="65" s="1"/>
  <c r="M180" i="4"/>
  <c r="M184" i="4"/>
  <c r="M188" i="4"/>
  <c r="M192" i="4"/>
  <c r="M196" i="4"/>
  <c r="J178" i="4"/>
  <c r="M178" i="4" s="1"/>
  <c r="J179" i="4"/>
  <c r="M179" i="4" s="1"/>
  <c r="J180" i="4"/>
  <c r="J181" i="4"/>
  <c r="M181" i="4" s="1"/>
  <c r="J182" i="4"/>
  <c r="M182" i="4" s="1"/>
  <c r="J183" i="4"/>
  <c r="M183" i="4" s="1"/>
  <c r="J184" i="4"/>
  <c r="J185" i="4"/>
  <c r="M185" i="4" s="1"/>
  <c r="J186" i="4"/>
  <c r="M186" i="4" s="1"/>
  <c r="J187" i="4"/>
  <c r="M187" i="4" s="1"/>
  <c r="J188" i="4"/>
  <c r="J189" i="4"/>
  <c r="M189" i="4" s="1"/>
  <c r="J190" i="4"/>
  <c r="M190" i="4" s="1"/>
  <c r="J191" i="4"/>
  <c r="M191" i="4" s="1"/>
  <c r="J192" i="4"/>
  <c r="J193" i="4"/>
  <c r="M193" i="4" s="1"/>
  <c r="J194" i="4"/>
  <c r="M194" i="4" s="1"/>
  <c r="J195" i="4"/>
  <c r="M195" i="4" s="1"/>
  <c r="J196" i="4"/>
  <c r="C2" i="2"/>
  <c r="F282" i="5"/>
  <c r="J248" i="5"/>
  <c r="M248" i="5" s="1"/>
  <c r="J249" i="5"/>
  <c r="M249" i="5" s="1"/>
  <c r="J250" i="5"/>
  <c r="M250" i="5" s="1"/>
  <c r="J251" i="5"/>
  <c r="M251" i="5" s="1"/>
  <c r="J252" i="5"/>
  <c r="M252" i="5" s="1"/>
  <c r="J253" i="5"/>
  <c r="M253" i="5" s="1"/>
  <c r="J254" i="5"/>
  <c r="M254" i="5" s="1"/>
  <c r="J255" i="5"/>
  <c r="M255" i="5" s="1"/>
  <c r="J256" i="5"/>
  <c r="M256" i="5" s="1"/>
  <c r="J257" i="5"/>
  <c r="M257" i="5" s="1"/>
  <c r="J258" i="5"/>
  <c r="M258" i="5" s="1"/>
  <c r="J259" i="5"/>
  <c r="M259" i="5" s="1"/>
  <c r="I692" i="65" l="1"/>
  <c r="K692" i="65" s="1"/>
  <c r="I691" i="65"/>
  <c r="K691" i="65" s="1"/>
  <c r="I690" i="65"/>
  <c r="K690" i="65" s="1"/>
  <c r="I689" i="65"/>
  <c r="K689" i="65" s="1"/>
  <c r="I688" i="65"/>
  <c r="K688" i="65" s="1"/>
  <c r="I687" i="65"/>
  <c r="K687" i="65" s="1"/>
  <c r="I686" i="65"/>
  <c r="K686" i="65" s="1"/>
  <c r="I685" i="65"/>
  <c r="K685" i="65" s="1"/>
  <c r="I684" i="65"/>
  <c r="K684" i="65" s="1"/>
  <c r="I746" i="65"/>
  <c r="K746" i="65" s="1"/>
  <c r="I745" i="65"/>
  <c r="K745" i="65" s="1"/>
  <c r="I744" i="65"/>
  <c r="K744" i="65" s="1"/>
  <c r="I743" i="65"/>
  <c r="K743" i="65" s="1"/>
  <c r="I742" i="65"/>
  <c r="K742" i="65" s="1"/>
  <c r="I741" i="65"/>
  <c r="K741" i="65" s="1"/>
  <c r="I740" i="65"/>
  <c r="K740" i="65" s="1"/>
  <c r="I739" i="65"/>
  <c r="K739" i="65" s="1"/>
  <c r="I738" i="65"/>
  <c r="K738" i="65" s="1"/>
  <c r="I737" i="65"/>
  <c r="K737" i="65" s="1"/>
  <c r="I736" i="65"/>
  <c r="K736" i="65" s="1"/>
  <c r="I735" i="65"/>
  <c r="K735" i="65" s="1"/>
  <c r="I734" i="65"/>
  <c r="K734" i="65" s="1"/>
  <c r="I733" i="65"/>
  <c r="K733" i="65" s="1"/>
  <c r="I732" i="65"/>
  <c r="K732" i="65" s="1"/>
  <c r="I731" i="65"/>
  <c r="K731" i="65" s="1"/>
  <c r="I730" i="65"/>
  <c r="K730" i="65" s="1"/>
  <c r="I729" i="65"/>
  <c r="K729" i="65" s="1"/>
  <c r="I728" i="65"/>
  <c r="K728" i="65" s="1"/>
  <c r="I727" i="65"/>
  <c r="K727" i="65" s="1"/>
  <c r="I726" i="65"/>
  <c r="K726" i="65" s="1"/>
  <c r="I725" i="65"/>
  <c r="K725" i="65" s="1"/>
  <c r="I724" i="65"/>
  <c r="K724" i="65" s="1"/>
  <c r="I723" i="65"/>
  <c r="K723" i="65" s="1"/>
  <c r="I722" i="65"/>
  <c r="K722" i="65" s="1"/>
  <c r="I721" i="65"/>
  <c r="K721" i="65" s="1"/>
  <c r="I720" i="65"/>
  <c r="K720" i="65" s="1"/>
  <c r="I719" i="65"/>
  <c r="K719" i="65" s="1"/>
  <c r="I718" i="65"/>
  <c r="K718" i="65" s="1"/>
  <c r="I717" i="65"/>
  <c r="K717" i="65" s="1"/>
  <c r="I716" i="65"/>
  <c r="K716" i="65" s="1"/>
  <c r="I715" i="65"/>
  <c r="K715" i="65" s="1"/>
  <c r="I714" i="65"/>
  <c r="K714" i="65" s="1"/>
  <c r="I713" i="65"/>
  <c r="K713" i="65" s="1"/>
  <c r="I712" i="65"/>
  <c r="K712" i="65" s="1"/>
  <c r="I711" i="65"/>
  <c r="K711" i="65" s="1"/>
  <c r="I710" i="65"/>
  <c r="K710" i="65" s="1"/>
  <c r="I709" i="65"/>
  <c r="K709" i="65" s="1"/>
  <c r="I708" i="65"/>
  <c r="K708" i="65" s="1"/>
  <c r="I707" i="65"/>
  <c r="K707" i="65" s="1"/>
  <c r="I706" i="65"/>
  <c r="K706" i="65" s="1"/>
  <c r="I705" i="65"/>
  <c r="K705" i="65" s="1"/>
  <c r="I704" i="65"/>
  <c r="K704" i="65" s="1"/>
  <c r="I703" i="65"/>
  <c r="K703" i="65" s="1"/>
  <c r="I702" i="65"/>
  <c r="K702" i="65" s="1"/>
  <c r="I701" i="65"/>
  <c r="K701" i="65" s="1"/>
  <c r="I700" i="65"/>
  <c r="K700" i="65" s="1"/>
  <c r="I699" i="65"/>
  <c r="K699" i="65" s="1"/>
  <c r="I698" i="65"/>
  <c r="K698" i="65" s="1"/>
  <c r="I697" i="65"/>
  <c r="K697" i="65" s="1"/>
  <c r="I696" i="65"/>
  <c r="K696" i="65" s="1"/>
  <c r="I695" i="65"/>
  <c r="K695" i="65" s="1"/>
  <c r="I694" i="65"/>
  <c r="K694" i="65" s="1"/>
  <c r="I693" i="65"/>
  <c r="K693" i="65" s="1"/>
  <c r="I683" i="65"/>
  <c r="K683" i="65" s="1"/>
  <c r="I682" i="65"/>
  <c r="K682" i="65" s="1"/>
  <c r="I681" i="65"/>
  <c r="K681" i="65" s="1"/>
  <c r="I680" i="65"/>
  <c r="K680" i="65" s="1"/>
  <c r="I679" i="65"/>
  <c r="K679" i="65" s="1"/>
  <c r="I678" i="65"/>
  <c r="K678" i="65" s="1"/>
  <c r="J247" i="5"/>
  <c r="M247" i="5" s="1"/>
  <c r="J246" i="5"/>
  <c r="M246" i="5" s="1"/>
  <c r="J245" i="5"/>
  <c r="M245" i="5" s="1"/>
  <c r="J244" i="5"/>
  <c r="M244" i="5" s="1"/>
  <c r="J243" i="5"/>
  <c r="M243" i="5" s="1"/>
  <c r="J242" i="5"/>
  <c r="M242" i="5" s="1"/>
  <c r="J241" i="5"/>
  <c r="M241" i="5" s="1"/>
  <c r="J240" i="5"/>
  <c r="M240" i="5" s="1"/>
  <c r="J239" i="5"/>
  <c r="M239" i="5" s="1"/>
  <c r="J238" i="5"/>
  <c r="M238" i="5" s="1"/>
  <c r="J237" i="5"/>
  <c r="M237" i="5" s="1"/>
  <c r="J236" i="5"/>
  <c r="M236" i="5" s="1"/>
  <c r="J235" i="5"/>
  <c r="M235" i="5" s="1"/>
  <c r="J234" i="5"/>
  <c r="M234" i="5" s="1"/>
  <c r="J233" i="5"/>
  <c r="M233" i="5" s="1"/>
  <c r="J232" i="5"/>
  <c r="M232" i="5" s="1"/>
  <c r="J231" i="5"/>
  <c r="M231" i="5" s="1"/>
  <c r="J230" i="5"/>
  <c r="M230" i="5" s="1"/>
  <c r="J229" i="5"/>
  <c r="M229" i="5" s="1"/>
  <c r="J228" i="5"/>
  <c r="M228" i="5" s="1"/>
  <c r="J227" i="5"/>
  <c r="M227" i="5" s="1"/>
  <c r="J226" i="5"/>
  <c r="M226" i="5" s="1"/>
  <c r="J225" i="5"/>
  <c r="M225" i="5" s="1"/>
  <c r="J224" i="5"/>
  <c r="M224" i="5" s="1"/>
  <c r="J223" i="5"/>
  <c r="M223" i="5" s="1"/>
  <c r="J222" i="5"/>
  <c r="M222" i="5" s="1"/>
  <c r="J221" i="5"/>
  <c r="M221" i="5" s="1"/>
  <c r="J220" i="5"/>
  <c r="M220" i="5" s="1"/>
  <c r="J219" i="5"/>
  <c r="M219" i="5" s="1"/>
  <c r="J218" i="5"/>
  <c r="M218" i="5" s="1"/>
  <c r="J217" i="5"/>
  <c r="M217" i="5" s="1"/>
  <c r="J216" i="5"/>
  <c r="M216" i="5" s="1"/>
  <c r="J215" i="5"/>
  <c r="M215" i="5" s="1"/>
  <c r="J214" i="5"/>
  <c r="M214" i="5" s="1"/>
  <c r="J213" i="5"/>
  <c r="M213" i="5" s="1"/>
  <c r="J212" i="5"/>
  <c r="M212" i="5" s="1"/>
  <c r="J211" i="5"/>
  <c r="M211" i="5" s="1"/>
  <c r="F211" i="4" l="1"/>
  <c r="J177" i="4"/>
  <c r="M177" i="4" s="1"/>
  <c r="J169" i="4"/>
  <c r="M169" i="4" s="1"/>
  <c r="J170" i="4"/>
  <c r="M170" i="4" s="1"/>
  <c r="J171" i="4"/>
  <c r="M171" i="4" s="1"/>
  <c r="J172" i="4"/>
  <c r="M172" i="4" s="1"/>
  <c r="J173" i="4"/>
  <c r="M173" i="4" s="1"/>
  <c r="J174" i="4"/>
  <c r="M174" i="4" s="1"/>
  <c r="J175" i="4"/>
  <c r="M175" i="4" s="1"/>
  <c r="J176" i="4"/>
  <c r="M176" i="4" s="1"/>
  <c r="J189" i="5"/>
  <c r="M189" i="5" s="1"/>
  <c r="J190" i="5"/>
  <c r="M190" i="5" s="1"/>
  <c r="J191" i="5"/>
  <c r="M191" i="5" s="1"/>
  <c r="J192" i="5"/>
  <c r="M192" i="5" s="1"/>
  <c r="J193" i="5"/>
  <c r="M193" i="5" s="1"/>
  <c r="J194" i="5"/>
  <c r="M194" i="5" s="1"/>
  <c r="J195" i="5"/>
  <c r="M195" i="5" s="1"/>
  <c r="J196" i="5"/>
  <c r="M196" i="5" s="1"/>
  <c r="J197" i="5"/>
  <c r="M197" i="5" s="1"/>
  <c r="J198" i="5"/>
  <c r="M198" i="5" s="1"/>
  <c r="J199" i="5"/>
  <c r="M199" i="5" s="1"/>
  <c r="J200" i="5"/>
  <c r="M200" i="5" s="1"/>
  <c r="J201" i="5"/>
  <c r="M201" i="5" s="1"/>
  <c r="J202" i="5"/>
  <c r="M202" i="5" s="1"/>
  <c r="J203" i="5"/>
  <c r="M203" i="5" s="1"/>
  <c r="J204" i="5"/>
  <c r="M204" i="5" s="1"/>
  <c r="J205" i="5"/>
  <c r="M205" i="5" s="1"/>
  <c r="J206" i="5"/>
  <c r="M206" i="5" s="1"/>
  <c r="J207" i="5"/>
  <c r="M207" i="5" s="1"/>
  <c r="J208" i="5"/>
  <c r="M208" i="5" s="1"/>
  <c r="J209" i="5"/>
  <c r="M209" i="5" s="1"/>
  <c r="J210" i="5"/>
  <c r="M210" i="5" s="1"/>
  <c r="J188" i="5"/>
  <c r="M188" i="5" s="1"/>
  <c r="I677" i="65" l="1"/>
  <c r="K677" i="65" s="1"/>
  <c r="I676" i="65"/>
  <c r="K676" i="65" s="1"/>
  <c r="I675" i="65"/>
  <c r="I674" i="65"/>
  <c r="K674" i="65" s="1"/>
  <c r="I673" i="65"/>
  <c r="K673" i="65" s="1"/>
  <c r="I672" i="65"/>
  <c r="K672" i="65" s="1"/>
  <c r="I671" i="65"/>
  <c r="K671" i="65" s="1"/>
  <c r="I670" i="65"/>
  <c r="K670" i="65" s="1"/>
  <c r="I669" i="65"/>
  <c r="K669" i="65" s="1"/>
  <c r="I668" i="65"/>
  <c r="K668" i="65" s="1"/>
  <c r="I667" i="65"/>
  <c r="K667" i="65" s="1"/>
  <c r="I666" i="65"/>
  <c r="K666" i="65" s="1"/>
  <c r="I665" i="65"/>
  <c r="I664" i="65"/>
  <c r="I663" i="65"/>
  <c r="K663" i="65" s="1"/>
  <c r="I662" i="65"/>
  <c r="K662" i="65" s="1"/>
  <c r="I661" i="65"/>
  <c r="K661" i="65" s="1"/>
  <c r="I660" i="65"/>
  <c r="I659" i="65"/>
  <c r="K659" i="65" s="1"/>
  <c r="I658" i="65"/>
  <c r="K658" i="65" s="1"/>
  <c r="I657" i="65"/>
  <c r="K657" i="65" s="1"/>
  <c r="I656" i="65"/>
  <c r="K656" i="65" s="1"/>
  <c r="I655" i="65"/>
  <c r="K655" i="65" s="1"/>
  <c r="I654" i="65"/>
  <c r="K654" i="65" s="1"/>
  <c r="I653" i="65"/>
  <c r="K653" i="65" s="1"/>
  <c r="I652" i="65"/>
  <c r="I651" i="65"/>
  <c r="K651" i="65" s="1"/>
  <c r="I650" i="65"/>
  <c r="K650" i="65" s="1"/>
  <c r="I649" i="65"/>
  <c r="I648" i="65"/>
  <c r="K648" i="65" s="1"/>
  <c r="I647" i="65"/>
  <c r="K647" i="65" s="1"/>
  <c r="I646" i="65"/>
  <c r="K646" i="65" s="1"/>
  <c r="I645" i="65"/>
  <c r="K645" i="65" s="1"/>
  <c r="I644" i="65"/>
  <c r="I643" i="65"/>
  <c r="K643" i="65" s="1"/>
  <c r="I642" i="65"/>
  <c r="K642" i="65" s="1"/>
  <c r="I641" i="65"/>
  <c r="K641" i="65" s="1"/>
  <c r="I640" i="65"/>
  <c r="K640" i="65" s="1"/>
  <c r="I639" i="65"/>
  <c r="K639" i="65" s="1"/>
  <c r="I638" i="65"/>
  <c r="K638" i="65" s="1"/>
  <c r="I637" i="65"/>
  <c r="K637" i="65" s="1"/>
  <c r="I636" i="65"/>
  <c r="K636" i="65" s="1"/>
  <c r="I635" i="65"/>
  <c r="K635" i="65" s="1"/>
  <c r="I634" i="65"/>
  <c r="K634" i="65" s="1"/>
  <c r="I633" i="65"/>
  <c r="K633" i="65" s="1"/>
  <c r="I632" i="65"/>
  <c r="I631" i="65"/>
  <c r="I630" i="65"/>
  <c r="K630" i="65" s="1"/>
  <c r="I629" i="65"/>
  <c r="K629" i="65" s="1"/>
  <c r="I628" i="65"/>
  <c r="K628" i="65" s="1"/>
  <c r="I627" i="65"/>
  <c r="K627" i="65" s="1"/>
  <c r="I626" i="65"/>
  <c r="K626" i="65" s="1"/>
  <c r="I625" i="65"/>
  <c r="K625" i="65" s="1"/>
  <c r="I624" i="65"/>
  <c r="I623" i="65"/>
  <c r="K623" i="65" s="1"/>
  <c r="I622" i="65"/>
  <c r="K622" i="65" s="1"/>
  <c r="I621" i="65"/>
  <c r="K621" i="65" s="1"/>
  <c r="I620" i="65"/>
  <c r="K620" i="65" s="1"/>
  <c r="I619" i="65"/>
  <c r="K619" i="65" s="1"/>
  <c r="I618" i="65"/>
  <c r="K618" i="65" s="1"/>
  <c r="I617" i="65"/>
  <c r="I616" i="65"/>
  <c r="I615" i="65"/>
  <c r="K615" i="65" s="1"/>
  <c r="I614" i="65"/>
  <c r="K614" i="65" s="1"/>
  <c r="I613" i="65"/>
  <c r="K613" i="65" s="1"/>
  <c r="I612" i="65"/>
  <c r="K612" i="65" s="1"/>
  <c r="I611" i="65"/>
  <c r="K611" i="65" s="1"/>
  <c r="I610" i="65"/>
  <c r="K610" i="65" s="1"/>
  <c r="I609" i="65"/>
  <c r="K609" i="65" s="1"/>
  <c r="I608" i="65"/>
  <c r="K608" i="65" s="1"/>
  <c r="I607" i="65"/>
  <c r="K607" i="65" s="1"/>
  <c r="I606" i="65"/>
  <c r="K606" i="65" s="1"/>
  <c r="I605" i="65"/>
  <c r="K605" i="65" s="1"/>
  <c r="I604" i="65"/>
  <c r="K604" i="65" s="1"/>
  <c r="I603" i="65"/>
  <c r="K603" i="65" s="1"/>
  <c r="I602" i="65"/>
  <c r="K602" i="65" s="1"/>
  <c r="I601" i="65"/>
  <c r="K601" i="65" s="1"/>
  <c r="I600" i="65"/>
  <c r="K600" i="65" s="1"/>
  <c r="I599" i="65"/>
  <c r="K599" i="65" s="1"/>
  <c r="I598" i="65"/>
  <c r="K598" i="65" s="1"/>
  <c r="I597" i="65"/>
  <c r="K597" i="65" s="1"/>
  <c r="I596" i="65"/>
  <c r="I595" i="65"/>
  <c r="K595" i="65" s="1"/>
  <c r="I594" i="65"/>
  <c r="K594" i="65" s="1"/>
  <c r="I593" i="65"/>
  <c r="K593" i="65" s="1"/>
  <c r="I592" i="65"/>
  <c r="K592" i="65" s="1"/>
  <c r="I591" i="65"/>
  <c r="K591" i="65" s="1"/>
  <c r="I590" i="65"/>
  <c r="K590" i="65" s="1"/>
  <c r="I589" i="65"/>
  <c r="K589" i="65" s="1"/>
  <c r="I588" i="65"/>
  <c r="K588" i="65" s="1"/>
  <c r="I587" i="65"/>
  <c r="K587" i="65" s="1"/>
  <c r="I586" i="65"/>
  <c r="K586" i="65" s="1"/>
  <c r="I585" i="65"/>
  <c r="K585" i="65" s="1"/>
  <c r="I584" i="65"/>
  <c r="K584" i="65" s="1"/>
  <c r="I583" i="65"/>
  <c r="K583" i="65" s="1"/>
  <c r="I582" i="65"/>
  <c r="K582" i="65" s="1"/>
  <c r="I581" i="65"/>
  <c r="K581" i="65" s="1"/>
  <c r="I580" i="65"/>
  <c r="K580" i="65" s="1"/>
  <c r="I579" i="65"/>
  <c r="K579" i="65" s="1"/>
  <c r="I578" i="65"/>
  <c r="K578" i="65" s="1"/>
  <c r="I577" i="65"/>
  <c r="K577" i="65" s="1"/>
  <c r="I576" i="65"/>
  <c r="K576" i="65" s="1"/>
  <c r="I575" i="65"/>
  <c r="K575" i="65" s="1"/>
  <c r="I574" i="65"/>
  <c r="K574" i="65" s="1"/>
  <c r="I573" i="65"/>
  <c r="K573" i="65" s="1"/>
  <c r="I572" i="65"/>
  <c r="K572" i="65" s="1"/>
  <c r="I571" i="65"/>
  <c r="K571" i="65" s="1"/>
  <c r="I570" i="65"/>
  <c r="K570" i="65" s="1"/>
  <c r="I569" i="65"/>
  <c r="K569" i="65" s="1"/>
  <c r="I568" i="65"/>
  <c r="I567" i="65"/>
  <c r="K567" i="65" s="1"/>
  <c r="I566" i="65"/>
  <c r="K566" i="65" s="1"/>
  <c r="I565" i="65"/>
  <c r="K565" i="65" s="1"/>
  <c r="I564" i="65"/>
  <c r="I563" i="65"/>
  <c r="K563" i="65" s="1"/>
  <c r="I562" i="65"/>
  <c r="K562" i="65" s="1"/>
  <c r="I561" i="65"/>
  <c r="K561" i="65" s="1"/>
  <c r="I560" i="65"/>
  <c r="K560" i="65" s="1"/>
  <c r="I559" i="65"/>
  <c r="K559" i="65" s="1"/>
  <c r="I558" i="65"/>
  <c r="K558" i="65" s="1"/>
  <c r="I557" i="65"/>
  <c r="K557" i="65" s="1"/>
  <c r="I556" i="65"/>
  <c r="K556" i="65" s="1"/>
  <c r="I555" i="65"/>
  <c r="K555" i="65" s="1"/>
  <c r="I554" i="65"/>
  <c r="K554" i="65" s="1"/>
  <c r="I553" i="65"/>
  <c r="K553" i="65" s="1"/>
  <c r="I552" i="65"/>
  <c r="K552" i="65" s="1"/>
  <c r="I551" i="65"/>
  <c r="K551" i="65" s="1"/>
  <c r="I550" i="65"/>
  <c r="K550" i="65" s="1"/>
  <c r="I549" i="65"/>
  <c r="K549" i="65" s="1"/>
  <c r="I548" i="65"/>
  <c r="K548" i="65" s="1"/>
  <c r="I547" i="65"/>
  <c r="K547" i="65" s="1"/>
  <c r="I546" i="65"/>
  <c r="K546" i="65" s="1"/>
  <c r="I545" i="65"/>
  <c r="K545" i="65" s="1"/>
  <c r="I544" i="65"/>
  <c r="K544" i="65" s="1"/>
  <c r="I543" i="65"/>
  <c r="K543" i="65" s="1"/>
  <c r="I542" i="65"/>
  <c r="K542" i="65" s="1"/>
  <c r="I541" i="65"/>
  <c r="K541" i="65" s="1"/>
  <c r="I540" i="65"/>
  <c r="K540" i="65" s="1"/>
  <c r="I539" i="65"/>
  <c r="K539" i="65" s="1"/>
  <c r="I538" i="65"/>
  <c r="K538" i="65" s="1"/>
  <c r="I537" i="65"/>
  <c r="I536" i="65"/>
  <c r="K536" i="65" s="1"/>
  <c r="I535" i="65"/>
  <c r="K535" i="65" s="1"/>
  <c r="I534" i="65"/>
  <c r="K534" i="65" s="1"/>
  <c r="I533" i="65"/>
  <c r="K533" i="65" s="1"/>
  <c r="I532" i="65"/>
  <c r="K532" i="65" s="1"/>
  <c r="I531" i="65"/>
  <c r="K531" i="65" s="1"/>
  <c r="I530" i="65"/>
  <c r="K530" i="65" s="1"/>
  <c r="I529" i="65"/>
  <c r="K529" i="65" s="1"/>
  <c r="I528" i="65"/>
  <c r="K528" i="65" s="1"/>
  <c r="I527" i="65"/>
  <c r="K527" i="65" s="1"/>
  <c r="I526" i="65"/>
  <c r="K526" i="65" s="1"/>
  <c r="I525" i="65"/>
  <c r="K525" i="65" s="1"/>
  <c r="I524" i="65"/>
  <c r="I523" i="65"/>
  <c r="K523" i="65" s="1"/>
  <c r="I522" i="65"/>
  <c r="K522" i="65" s="1"/>
  <c r="I521" i="65"/>
  <c r="I520" i="65"/>
  <c r="K520" i="65" s="1"/>
  <c r="I519" i="65"/>
  <c r="K519" i="65" s="1"/>
  <c r="I518" i="65"/>
  <c r="K518" i="65" s="1"/>
  <c r="I517" i="65"/>
  <c r="K517" i="65" s="1"/>
  <c r="I516" i="65"/>
  <c r="K516" i="65" s="1"/>
  <c r="I515" i="65"/>
  <c r="K515" i="65" s="1"/>
  <c r="I514" i="65"/>
  <c r="K514" i="65" s="1"/>
  <c r="I513" i="65"/>
  <c r="K513" i="65" s="1"/>
  <c r="I512" i="65"/>
  <c r="K512" i="65" s="1"/>
  <c r="I511" i="65"/>
  <c r="K511" i="65" s="1"/>
  <c r="I510" i="65"/>
  <c r="K510" i="65" s="1"/>
  <c r="I509" i="65"/>
  <c r="K509" i="65" s="1"/>
  <c r="I508" i="65"/>
  <c r="K508" i="65" s="1"/>
  <c r="I507" i="65"/>
  <c r="K507" i="65" s="1"/>
  <c r="I506" i="65"/>
  <c r="K506" i="65" s="1"/>
  <c r="I505" i="65"/>
  <c r="K505" i="65" s="1"/>
  <c r="I504" i="65"/>
  <c r="K504" i="65" s="1"/>
  <c r="I503" i="65"/>
  <c r="K503" i="65" s="1"/>
  <c r="I502" i="65"/>
  <c r="K502" i="65" s="1"/>
  <c r="I501" i="65"/>
  <c r="K501" i="65" s="1"/>
  <c r="I500" i="65"/>
  <c r="K500" i="65" s="1"/>
  <c r="I499" i="65"/>
  <c r="K499" i="65" s="1"/>
  <c r="I498" i="65"/>
  <c r="K498" i="65" s="1"/>
  <c r="I497" i="65"/>
  <c r="K497" i="65" s="1"/>
  <c r="I496" i="65"/>
  <c r="K496" i="65" s="1"/>
  <c r="I495" i="65"/>
  <c r="K495" i="65" s="1"/>
  <c r="I494" i="65"/>
  <c r="K494" i="65" s="1"/>
  <c r="I493" i="65"/>
  <c r="K493" i="65" s="1"/>
  <c r="I492" i="65"/>
  <c r="K492" i="65" s="1"/>
  <c r="I491" i="65"/>
  <c r="K491" i="65" s="1"/>
  <c r="I490" i="65"/>
  <c r="K490" i="65" s="1"/>
  <c r="I489" i="65"/>
  <c r="I488" i="65"/>
  <c r="K488" i="65" s="1"/>
  <c r="I487" i="65"/>
  <c r="K487" i="65" s="1"/>
  <c r="I486" i="65"/>
  <c r="K486" i="65" s="1"/>
  <c r="I485" i="65"/>
  <c r="K485" i="65" s="1"/>
  <c r="I484" i="65"/>
  <c r="K484" i="65" s="1"/>
  <c r="I483" i="65"/>
  <c r="K483" i="65" s="1"/>
  <c r="I482" i="65"/>
  <c r="K482" i="65" s="1"/>
  <c r="I481" i="65"/>
  <c r="K481" i="65" s="1"/>
  <c r="I480" i="65"/>
  <c r="K480" i="65" s="1"/>
  <c r="I479" i="65"/>
  <c r="K479" i="65" s="1"/>
  <c r="I478" i="65"/>
  <c r="K478" i="65" s="1"/>
  <c r="I477" i="65"/>
  <c r="K477" i="65" s="1"/>
  <c r="I476" i="65"/>
  <c r="K476" i="65" s="1"/>
  <c r="I475" i="65"/>
  <c r="K475" i="65" s="1"/>
  <c r="I474" i="65"/>
  <c r="K474" i="65" s="1"/>
  <c r="I473" i="65"/>
  <c r="K473" i="65" s="1"/>
  <c r="I472" i="65"/>
  <c r="K472" i="65" s="1"/>
  <c r="I471" i="65"/>
  <c r="K471" i="65" s="1"/>
  <c r="I470" i="65"/>
  <c r="K470" i="65" s="1"/>
  <c r="I469" i="65"/>
  <c r="K469" i="65" s="1"/>
  <c r="I468" i="65"/>
  <c r="K468" i="65" s="1"/>
  <c r="I467" i="65"/>
  <c r="K467" i="65" s="1"/>
  <c r="I466" i="65"/>
  <c r="K466" i="65" s="1"/>
  <c r="I465" i="65"/>
  <c r="K465" i="65" s="1"/>
  <c r="I464" i="65"/>
  <c r="K464" i="65" s="1"/>
  <c r="I463" i="65"/>
  <c r="K463" i="65" s="1"/>
  <c r="I462" i="65"/>
  <c r="K462" i="65" s="1"/>
  <c r="I461" i="65"/>
  <c r="K461" i="65" s="1"/>
  <c r="I460" i="65"/>
  <c r="K460" i="65" s="1"/>
  <c r="I459" i="65"/>
  <c r="K459" i="65" s="1"/>
  <c r="I458" i="65"/>
  <c r="K458" i="65" s="1"/>
  <c r="I457" i="65"/>
  <c r="I456" i="65"/>
  <c r="K456" i="65" s="1"/>
  <c r="I455" i="65"/>
  <c r="K455" i="65" s="1"/>
  <c r="I454" i="65"/>
  <c r="K454" i="65" s="1"/>
  <c r="I453" i="65"/>
  <c r="K453" i="65" s="1"/>
  <c r="I452" i="65"/>
  <c r="K452" i="65" s="1"/>
  <c r="I451" i="65"/>
  <c r="K451" i="65" s="1"/>
  <c r="I450" i="65"/>
  <c r="K450" i="65" s="1"/>
  <c r="I449" i="65"/>
  <c r="K449" i="65" s="1"/>
  <c r="I448" i="65"/>
  <c r="K448" i="65" s="1"/>
  <c r="I447" i="65"/>
  <c r="K447" i="65" s="1"/>
  <c r="I446" i="65"/>
  <c r="K446" i="65" s="1"/>
  <c r="I445" i="65"/>
  <c r="K445" i="65" s="1"/>
  <c r="I444" i="65"/>
  <c r="I443" i="65"/>
  <c r="K443" i="65" s="1"/>
  <c r="I442" i="65"/>
  <c r="K442" i="65" s="1"/>
  <c r="I441" i="65"/>
  <c r="K441" i="65" s="1"/>
  <c r="I440" i="65"/>
  <c r="K440" i="65" s="1"/>
  <c r="I439" i="65"/>
  <c r="K439" i="65" s="1"/>
  <c r="I438" i="65"/>
  <c r="K438" i="65" s="1"/>
  <c r="I437" i="65"/>
  <c r="K437" i="65" s="1"/>
  <c r="I436" i="65"/>
  <c r="I435" i="65"/>
  <c r="K435" i="65" s="1"/>
  <c r="I434" i="65"/>
  <c r="K434" i="65" s="1"/>
  <c r="I433" i="65"/>
  <c r="K433" i="65" s="1"/>
  <c r="I432" i="65"/>
  <c r="K432" i="65" s="1"/>
  <c r="I431" i="65"/>
  <c r="K431" i="65" s="1"/>
  <c r="I430" i="65"/>
  <c r="K430" i="65" s="1"/>
  <c r="I429" i="65"/>
  <c r="K429" i="65" s="1"/>
  <c r="I428" i="65"/>
  <c r="K428" i="65" s="1"/>
  <c r="I427" i="65"/>
  <c r="K427" i="65" s="1"/>
  <c r="I426" i="65"/>
  <c r="K426" i="65" s="1"/>
  <c r="I425" i="65"/>
  <c r="I424" i="65"/>
  <c r="K424" i="65" s="1"/>
  <c r="I423" i="65"/>
  <c r="K423" i="65" s="1"/>
  <c r="I422" i="65"/>
  <c r="K422" i="65" s="1"/>
  <c r="I421" i="65"/>
  <c r="K421" i="65" s="1"/>
  <c r="I420" i="65"/>
  <c r="K420" i="65" s="1"/>
  <c r="I419" i="65"/>
  <c r="K419" i="65" s="1"/>
  <c r="I418" i="65"/>
  <c r="K418" i="65" s="1"/>
  <c r="I417" i="65"/>
  <c r="K417" i="65" s="1"/>
  <c r="I416" i="65"/>
  <c r="I415" i="65"/>
  <c r="K415" i="65" s="1"/>
  <c r="I414" i="65"/>
  <c r="K414" i="65" s="1"/>
  <c r="I413" i="65"/>
  <c r="K413" i="65" s="1"/>
  <c r="I412" i="65"/>
  <c r="K412" i="65" s="1"/>
  <c r="I411" i="65"/>
  <c r="K411" i="65" s="1"/>
  <c r="I410" i="65"/>
  <c r="K410" i="65" s="1"/>
  <c r="I409" i="65"/>
  <c r="I408" i="65"/>
  <c r="I407" i="65"/>
  <c r="K407" i="65" s="1"/>
  <c r="I406" i="65"/>
  <c r="K406" i="65" s="1"/>
  <c r="I405" i="65"/>
  <c r="K405" i="65" s="1"/>
  <c r="I404" i="65"/>
  <c r="K404" i="65" s="1"/>
  <c r="I403" i="65"/>
  <c r="K403" i="65" s="1"/>
  <c r="I402" i="65"/>
  <c r="K402" i="65" s="1"/>
  <c r="I401" i="65"/>
  <c r="K401" i="65" s="1"/>
  <c r="I400" i="65"/>
  <c r="K400" i="65" s="1"/>
  <c r="I399" i="65"/>
  <c r="K399" i="65" s="1"/>
  <c r="I398" i="65"/>
  <c r="K398" i="65" s="1"/>
  <c r="I397" i="65"/>
  <c r="K397" i="65" s="1"/>
  <c r="I396" i="65"/>
  <c r="K396" i="65" s="1"/>
  <c r="I395" i="65"/>
  <c r="K395" i="65" s="1"/>
  <c r="I394" i="65"/>
  <c r="K394" i="65" s="1"/>
  <c r="I393" i="65"/>
  <c r="K393" i="65" s="1"/>
  <c r="I392" i="65"/>
  <c r="K392" i="65" s="1"/>
  <c r="I391" i="65"/>
  <c r="K391" i="65" s="1"/>
  <c r="I390" i="65"/>
  <c r="K390" i="65" s="1"/>
  <c r="I389" i="65"/>
  <c r="K389" i="65" s="1"/>
  <c r="I388" i="65"/>
  <c r="I387" i="65"/>
  <c r="K387" i="65" s="1"/>
  <c r="I386" i="65"/>
  <c r="K386" i="65" s="1"/>
  <c r="I385" i="65"/>
  <c r="K385" i="65" s="1"/>
  <c r="I384" i="65"/>
  <c r="K384" i="65" s="1"/>
  <c r="I383" i="65"/>
  <c r="K383" i="65" s="1"/>
  <c r="I382" i="65"/>
  <c r="K382" i="65" s="1"/>
  <c r="I381" i="65"/>
  <c r="K381" i="65" s="1"/>
  <c r="I380" i="65"/>
  <c r="K380" i="65" s="1"/>
  <c r="I379" i="65"/>
  <c r="K379" i="65" s="1"/>
  <c r="I378" i="65"/>
  <c r="K378" i="65" s="1"/>
  <c r="I377" i="65"/>
  <c r="K377" i="65" s="1"/>
  <c r="I376" i="65"/>
  <c r="K376" i="65" s="1"/>
  <c r="I375" i="65"/>
  <c r="K375" i="65" s="1"/>
  <c r="I374" i="65"/>
  <c r="K374" i="65" s="1"/>
  <c r="I373" i="65"/>
  <c r="K373" i="65" s="1"/>
  <c r="I372" i="65"/>
  <c r="K372" i="65" s="1"/>
  <c r="I371" i="65"/>
  <c r="K371" i="65" s="1"/>
  <c r="I370" i="65"/>
  <c r="K370" i="65" s="1"/>
  <c r="I369" i="65"/>
  <c r="K369" i="65" s="1"/>
  <c r="I368" i="65"/>
  <c r="K368" i="65" s="1"/>
  <c r="I367" i="65"/>
  <c r="K367" i="65" s="1"/>
  <c r="I366" i="65"/>
  <c r="K366" i="65" s="1"/>
  <c r="I365" i="65"/>
  <c r="K365" i="65" s="1"/>
  <c r="I364" i="65"/>
  <c r="K364" i="65" s="1"/>
  <c r="I363" i="65"/>
  <c r="K363" i="65" s="1"/>
  <c r="I362" i="65"/>
  <c r="K362" i="65" s="1"/>
  <c r="I361" i="65"/>
  <c r="K361" i="65" s="1"/>
  <c r="I360" i="65"/>
  <c r="K360" i="65" s="1"/>
  <c r="I359" i="65"/>
  <c r="I358" i="65"/>
  <c r="K358" i="65" s="1"/>
  <c r="I357" i="65"/>
  <c r="K357" i="65" s="1"/>
  <c r="I356" i="65"/>
  <c r="K356" i="65" s="1"/>
  <c r="I355" i="65"/>
  <c r="K355" i="65" s="1"/>
  <c r="I354" i="65"/>
  <c r="K354" i="65" s="1"/>
  <c r="I353" i="65"/>
  <c r="K353" i="65" s="1"/>
  <c r="I352" i="65"/>
  <c r="K352" i="65" s="1"/>
  <c r="I351" i="65"/>
  <c r="K351" i="65" s="1"/>
  <c r="I350" i="65"/>
  <c r="K350" i="65" s="1"/>
  <c r="I349" i="65"/>
  <c r="K349" i="65" s="1"/>
  <c r="I348" i="65"/>
  <c r="K348" i="65" s="1"/>
  <c r="I347" i="65"/>
  <c r="K347" i="65" s="1"/>
  <c r="I346" i="65"/>
  <c r="K346" i="65" s="1"/>
  <c r="I345" i="65"/>
  <c r="K345" i="65" s="1"/>
  <c r="I344" i="65"/>
  <c r="K344" i="65" s="1"/>
  <c r="I343" i="65"/>
  <c r="K343" i="65" s="1"/>
  <c r="I342" i="65"/>
  <c r="K342" i="65" s="1"/>
  <c r="I341" i="65"/>
  <c r="K341" i="65" s="1"/>
  <c r="I340" i="65"/>
  <c r="I339" i="65"/>
  <c r="K339" i="65" s="1"/>
  <c r="I338" i="65"/>
  <c r="K338" i="65" s="1"/>
  <c r="I337" i="65"/>
  <c r="K337" i="65" s="1"/>
  <c r="I336" i="65"/>
  <c r="K336" i="65" s="1"/>
  <c r="I335" i="65"/>
  <c r="K335" i="65" s="1"/>
  <c r="I334" i="65"/>
  <c r="K334" i="65" s="1"/>
  <c r="I333" i="65"/>
  <c r="K333" i="65" s="1"/>
  <c r="I332" i="65"/>
  <c r="K332" i="65" s="1"/>
  <c r="I331" i="65"/>
  <c r="K331" i="65" s="1"/>
  <c r="I330" i="65"/>
  <c r="K330" i="65" s="1"/>
  <c r="I329" i="65"/>
  <c r="K329" i="65" s="1"/>
  <c r="I328" i="65"/>
  <c r="K328" i="65" s="1"/>
  <c r="I327" i="65"/>
  <c r="K327" i="65" s="1"/>
  <c r="I326" i="65"/>
  <c r="K326" i="65" s="1"/>
  <c r="I325" i="65"/>
  <c r="K325" i="65" s="1"/>
  <c r="I324" i="65"/>
  <c r="K324" i="65" s="1"/>
  <c r="I323" i="65"/>
  <c r="K323" i="65" s="1"/>
  <c r="I322" i="65"/>
  <c r="K322" i="65" s="1"/>
  <c r="I321" i="65"/>
  <c r="K321" i="65" s="1"/>
  <c r="I320" i="65"/>
  <c r="K320" i="65" s="1"/>
  <c r="I319" i="65"/>
  <c r="K319" i="65" s="1"/>
  <c r="I318" i="65"/>
  <c r="K318" i="65" s="1"/>
  <c r="I317" i="65"/>
  <c r="K317" i="65" s="1"/>
  <c r="I316" i="65"/>
  <c r="K316" i="65" s="1"/>
  <c r="I315" i="65"/>
  <c r="K315" i="65" s="1"/>
  <c r="I314" i="65"/>
  <c r="K314" i="65" s="1"/>
  <c r="I313" i="65"/>
  <c r="K313" i="65" s="1"/>
  <c r="I312" i="65"/>
  <c r="K312" i="65" s="1"/>
  <c r="I311" i="65"/>
  <c r="K311" i="65" s="1"/>
  <c r="I310" i="65"/>
  <c r="K310" i="65" s="1"/>
  <c r="I309" i="65"/>
  <c r="K309" i="65" s="1"/>
  <c r="I308" i="65"/>
  <c r="K308" i="65" s="1"/>
  <c r="I307" i="65"/>
  <c r="K307" i="65" s="1"/>
  <c r="I306" i="65"/>
  <c r="K306" i="65" s="1"/>
  <c r="I305" i="65"/>
  <c r="K305" i="65" s="1"/>
  <c r="I304" i="65"/>
  <c r="K304" i="65" s="1"/>
  <c r="I303" i="65"/>
  <c r="K303" i="65" s="1"/>
  <c r="I302" i="65"/>
  <c r="K302" i="65" s="1"/>
  <c r="I301" i="65"/>
  <c r="K301" i="65" s="1"/>
  <c r="I300" i="65"/>
  <c r="K300" i="65" s="1"/>
  <c r="I299" i="65"/>
  <c r="K299" i="65" s="1"/>
  <c r="I298" i="65"/>
  <c r="K298" i="65" s="1"/>
  <c r="I297" i="65"/>
  <c r="K297" i="65" s="1"/>
  <c r="I296" i="65"/>
  <c r="K296" i="65" s="1"/>
  <c r="I295" i="65"/>
  <c r="K295" i="65" s="1"/>
  <c r="I294" i="65"/>
  <c r="K294" i="65" s="1"/>
  <c r="I293" i="65"/>
  <c r="K293" i="65" s="1"/>
  <c r="I292" i="65"/>
  <c r="K292" i="65" s="1"/>
  <c r="I291" i="65"/>
  <c r="K291" i="65" s="1"/>
  <c r="I290" i="65"/>
  <c r="K290" i="65" s="1"/>
  <c r="I289" i="65"/>
  <c r="K289" i="65" s="1"/>
  <c r="I288" i="65"/>
  <c r="K288" i="65" s="1"/>
  <c r="I287" i="65"/>
  <c r="K287" i="65" s="1"/>
  <c r="I286" i="65"/>
  <c r="K286" i="65" s="1"/>
  <c r="I285" i="65"/>
  <c r="K285" i="65" s="1"/>
  <c r="I284" i="65"/>
  <c r="K284" i="65" s="1"/>
  <c r="I283" i="65"/>
  <c r="K283" i="65" s="1"/>
  <c r="I282" i="65"/>
  <c r="K282" i="65" s="1"/>
  <c r="I281" i="65"/>
  <c r="K281" i="65" s="1"/>
  <c r="I280" i="65"/>
  <c r="K280" i="65" s="1"/>
  <c r="I279" i="65"/>
  <c r="K279" i="65" s="1"/>
  <c r="I278" i="65"/>
  <c r="K278" i="65" s="1"/>
  <c r="I277" i="65"/>
  <c r="K277" i="65" s="1"/>
  <c r="I276" i="65"/>
  <c r="K276" i="65" s="1"/>
  <c r="I275" i="65"/>
  <c r="K275" i="65" s="1"/>
  <c r="I274" i="65"/>
  <c r="K274" i="65" s="1"/>
  <c r="I273" i="65"/>
  <c r="K273" i="65" s="1"/>
  <c r="I272" i="65"/>
  <c r="K272" i="65" s="1"/>
  <c r="I271" i="65"/>
  <c r="K271" i="65" s="1"/>
  <c r="I270" i="65"/>
  <c r="K270" i="65" s="1"/>
  <c r="I269" i="65"/>
  <c r="K269" i="65" s="1"/>
  <c r="I268" i="65"/>
  <c r="K268" i="65" s="1"/>
  <c r="I267" i="65"/>
  <c r="K267" i="65" s="1"/>
  <c r="I266" i="65"/>
  <c r="K266" i="65" s="1"/>
  <c r="I265" i="65"/>
  <c r="K265" i="65" s="1"/>
  <c r="I264" i="65"/>
  <c r="K264" i="65" s="1"/>
  <c r="I263" i="65"/>
  <c r="K263" i="65" s="1"/>
  <c r="I262" i="65"/>
  <c r="K262" i="65" s="1"/>
  <c r="I261" i="65"/>
  <c r="K261" i="65" s="1"/>
  <c r="I260" i="65"/>
  <c r="K260" i="65" s="1"/>
  <c r="I259" i="65"/>
  <c r="K259" i="65" s="1"/>
  <c r="I258" i="65"/>
  <c r="K258" i="65" s="1"/>
  <c r="I257" i="65"/>
  <c r="K257" i="65" s="1"/>
  <c r="I256" i="65"/>
  <c r="K256" i="65" s="1"/>
  <c r="I255" i="65"/>
  <c r="K255" i="65" s="1"/>
  <c r="I254" i="65"/>
  <c r="K254" i="65" s="1"/>
  <c r="I253" i="65"/>
  <c r="K253" i="65" s="1"/>
  <c r="I252" i="65"/>
  <c r="K252" i="65" s="1"/>
  <c r="I251" i="65"/>
  <c r="K251" i="65" s="1"/>
  <c r="I250" i="65"/>
  <c r="K250" i="65" s="1"/>
  <c r="I249" i="65"/>
  <c r="K249" i="65" s="1"/>
  <c r="I248" i="65"/>
  <c r="K248" i="65" s="1"/>
  <c r="I247" i="65"/>
  <c r="K247" i="65" s="1"/>
  <c r="I246" i="65"/>
  <c r="K246" i="65" s="1"/>
  <c r="I245" i="65"/>
  <c r="K245" i="65" s="1"/>
  <c r="I244" i="65"/>
  <c r="K244" i="65" s="1"/>
  <c r="I243" i="65"/>
  <c r="K243" i="65" s="1"/>
  <c r="I242" i="65"/>
  <c r="K242" i="65" s="1"/>
  <c r="I241" i="65"/>
  <c r="K241" i="65" s="1"/>
  <c r="I240" i="65"/>
  <c r="K240" i="65" s="1"/>
  <c r="I239" i="65"/>
  <c r="K239" i="65" s="1"/>
  <c r="I238" i="65"/>
  <c r="K238" i="65" s="1"/>
  <c r="I237" i="65"/>
  <c r="K237" i="65" s="1"/>
  <c r="I236" i="65"/>
  <c r="K236" i="65" s="1"/>
  <c r="I235" i="65"/>
  <c r="K235" i="65" s="1"/>
  <c r="I234" i="65"/>
  <c r="K234" i="65" s="1"/>
  <c r="I233" i="65"/>
  <c r="K233" i="65" s="1"/>
  <c r="I232" i="65"/>
  <c r="K232" i="65" s="1"/>
  <c r="I231" i="65"/>
  <c r="K231" i="65" s="1"/>
  <c r="I230" i="65"/>
  <c r="K230" i="65" s="1"/>
  <c r="I229" i="65"/>
  <c r="K229" i="65" s="1"/>
  <c r="I228" i="65"/>
  <c r="K228" i="65" s="1"/>
  <c r="I227" i="65"/>
  <c r="K227" i="65" s="1"/>
  <c r="I226" i="65"/>
  <c r="K226" i="65" s="1"/>
  <c r="I225" i="65"/>
  <c r="K225" i="65" s="1"/>
  <c r="I224" i="65"/>
  <c r="K224" i="65" s="1"/>
  <c r="I223" i="65"/>
  <c r="K223" i="65" s="1"/>
  <c r="I222" i="65"/>
  <c r="K222" i="65" s="1"/>
  <c r="I221" i="65"/>
  <c r="K221" i="65" s="1"/>
  <c r="I220" i="65"/>
  <c r="K220" i="65" s="1"/>
  <c r="I219" i="65"/>
  <c r="K219" i="65" s="1"/>
  <c r="I218" i="65"/>
  <c r="K218" i="65" s="1"/>
  <c r="I217" i="65"/>
  <c r="K217" i="65" s="1"/>
  <c r="I216" i="65"/>
  <c r="K216" i="65" s="1"/>
  <c r="I215" i="65"/>
  <c r="K215" i="65" s="1"/>
  <c r="I214" i="65"/>
  <c r="K214" i="65" s="1"/>
  <c r="I213" i="65"/>
  <c r="K213" i="65" s="1"/>
  <c r="I212" i="65"/>
  <c r="K212" i="65" s="1"/>
  <c r="I211" i="65"/>
  <c r="K211" i="65" s="1"/>
  <c r="I210" i="65"/>
  <c r="K210" i="65" s="1"/>
  <c r="I209" i="65"/>
  <c r="K209" i="65" s="1"/>
  <c r="I208" i="65"/>
  <c r="K208" i="65" s="1"/>
  <c r="I207" i="65"/>
  <c r="K207" i="65" s="1"/>
  <c r="I206" i="65"/>
  <c r="K206" i="65" s="1"/>
  <c r="I205" i="65"/>
  <c r="K205" i="65" s="1"/>
  <c r="I204" i="65"/>
  <c r="K204" i="65" s="1"/>
  <c r="I203" i="65"/>
  <c r="K203" i="65" s="1"/>
  <c r="I202" i="65"/>
  <c r="K202" i="65" s="1"/>
  <c r="I201" i="65"/>
  <c r="K201" i="65" s="1"/>
  <c r="I200" i="65"/>
  <c r="K200" i="65" s="1"/>
  <c r="I199" i="65"/>
  <c r="K199" i="65" s="1"/>
  <c r="I197" i="65"/>
  <c r="K197" i="65" s="1"/>
  <c r="I196" i="65"/>
  <c r="K196" i="65" s="1"/>
  <c r="I195" i="65"/>
  <c r="K195" i="65" s="1"/>
  <c r="I194" i="65"/>
  <c r="K194" i="65" s="1"/>
  <c r="I193" i="65"/>
  <c r="K193" i="65" s="1"/>
  <c r="I192" i="65"/>
  <c r="K192" i="65" s="1"/>
  <c r="I191" i="65"/>
  <c r="K191" i="65" s="1"/>
  <c r="I190" i="65"/>
  <c r="K190" i="65" s="1"/>
  <c r="I189" i="65"/>
  <c r="K189" i="65" s="1"/>
  <c r="I188" i="65"/>
  <c r="I187" i="65"/>
  <c r="K187" i="65" s="1"/>
  <c r="I186" i="65"/>
  <c r="K186" i="65" s="1"/>
  <c r="I185" i="65"/>
  <c r="K185" i="65" s="1"/>
  <c r="I184" i="65"/>
  <c r="K184" i="65" s="1"/>
  <c r="I183" i="65"/>
  <c r="K183" i="65" s="1"/>
  <c r="I182" i="65"/>
  <c r="K182" i="65" s="1"/>
  <c r="I181" i="65"/>
  <c r="K181" i="65" s="1"/>
  <c r="I180" i="65"/>
  <c r="K180" i="65" s="1"/>
  <c r="I179" i="65"/>
  <c r="K179" i="65" s="1"/>
  <c r="I178" i="65"/>
  <c r="K178" i="65" s="1"/>
  <c r="I177" i="65"/>
  <c r="K177" i="65" s="1"/>
  <c r="I176" i="65"/>
  <c r="K176" i="65" s="1"/>
  <c r="I175" i="65"/>
  <c r="K175" i="65" s="1"/>
  <c r="I174" i="65"/>
  <c r="K174" i="65" s="1"/>
  <c r="I173" i="65"/>
  <c r="K173" i="65" s="1"/>
  <c r="I172" i="65"/>
  <c r="K172" i="65" s="1"/>
  <c r="I171" i="65"/>
  <c r="K171" i="65" s="1"/>
  <c r="I170" i="65"/>
  <c r="K170" i="65" s="1"/>
  <c r="I169" i="65"/>
  <c r="K169" i="65" s="1"/>
  <c r="I168" i="65"/>
  <c r="K168" i="65" s="1"/>
  <c r="I167" i="65"/>
  <c r="K167" i="65" s="1"/>
  <c r="I166" i="65"/>
  <c r="K166" i="65" s="1"/>
  <c r="I165" i="65"/>
  <c r="K165" i="65" s="1"/>
  <c r="I164" i="65"/>
  <c r="K164" i="65" s="1"/>
  <c r="I163" i="65"/>
  <c r="K163" i="65" s="1"/>
  <c r="I162" i="65"/>
  <c r="K162" i="65" s="1"/>
  <c r="I161" i="65"/>
  <c r="K161" i="65" s="1"/>
  <c r="I160" i="65"/>
  <c r="K160" i="65" s="1"/>
  <c r="I159" i="65"/>
  <c r="K159" i="65" s="1"/>
  <c r="I158" i="65"/>
  <c r="K158" i="65" s="1"/>
  <c r="I157" i="65"/>
  <c r="K157" i="65" s="1"/>
  <c r="I156" i="65"/>
  <c r="K156" i="65" s="1"/>
  <c r="I155" i="65"/>
  <c r="K155" i="65" s="1"/>
  <c r="I154" i="65"/>
  <c r="K154" i="65" s="1"/>
  <c r="I153" i="65"/>
  <c r="K153" i="65" s="1"/>
  <c r="I152" i="65"/>
  <c r="K152" i="65" s="1"/>
  <c r="I151" i="65"/>
  <c r="K151" i="65" s="1"/>
  <c r="I150" i="65"/>
  <c r="K150" i="65" s="1"/>
  <c r="I149" i="65"/>
  <c r="K149" i="65" s="1"/>
  <c r="I148" i="65"/>
  <c r="K148" i="65" s="1"/>
  <c r="I147" i="65"/>
  <c r="K147" i="65" s="1"/>
  <c r="I146" i="65"/>
  <c r="K146" i="65" s="1"/>
  <c r="I145" i="65"/>
  <c r="K145" i="65" s="1"/>
  <c r="I144" i="65"/>
  <c r="K144" i="65" s="1"/>
  <c r="I143" i="65"/>
  <c r="K143" i="65" s="1"/>
  <c r="I142" i="65"/>
  <c r="K142" i="65" s="1"/>
  <c r="I141" i="65"/>
  <c r="K141" i="65" s="1"/>
  <c r="I140" i="65"/>
  <c r="I139" i="65"/>
  <c r="K139" i="65" s="1"/>
  <c r="I138" i="65"/>
  <c r="K138" i="65" s="1"/>
  <c r="I137" i="65"/>
  <c r="K137" i="65" s="1"/>
  <c r="I136" i="65"/>
  <c r="K136" i="65" s="1"/>
  <c r="I135" i="65"/>
  <c r="K135" i="65" s="1"/>
  <c r="I134" i="65"/>
  <c r="K134" i="65" s="1"/>
  <c r="I133" i="65"/>
  <c r="K133" i="65" s="1"/>
  <c r="I132" i="65"/>
  <c r="K132" i="65" s="1"/>
  <c r="I131" i="65"/>
  <c r="K131" i="65" s="1"/>
  <c r="I130" i="65"/>
  <c r="K130" i="65" s="1"/>
  <c r="I129" i="65"/>
  <c r="K129" i="65" s="1"/>
  <c r="I128" i="65"/>
  <c r="K128" i="65" s="1"/>
  <c r="I127" i="65"/>
  <c r="K127" i="65" s="1"/>
  <c r="I126" i="65"/>
  <c r="K126" i="65" s="1"/>
  <c r="I125" i="65"/>
  <c r="K125" i="65" s="1"/>
  <c r="I124" i="65"/>
  <c r="K124" i="65" s="1"/>
  <c r="I123" i="65"/>
  <c r="K123" i="65" s="1"/>
  <c r="I122" i="65"/>
  <c r="K122" i="65" s="1"/>
  <c r="I121" i="65"/>
  <c r="K121" i="65" s="1"/>
  <c r="I120" i="65"/>
  <c r="K120" i="65" s="1"/>
  <c r="I119" i="65"/>
  <c r="K119" i="65" s="1"/>
  <c r="I118" i="65"/>
  <c r="K118" i="65" s="1"/>
  <c r="I117" i="65"/>
  <c r="K117" i="65" s="1"/>
  <c r="I116" i="65"/>
  <c r="K116" i="65" s="1"/>
  <c r="I115" i="65"/>
  <c r="K115" i="65" s="1"/>
  <c r="I114" i="65"/>
  <c r="K114" i="65" s="1"/>
  <c r="I113" i="65"/>
  <c r="K113" i="65" s="1"/>
  <c r="I112" i="65"/>
  <c r="K112" i="65" s="1"/>
  <c r="I111" i="65"/>
  <c r="K111" i="65" s="1"/>
  <c r="I110" i="65"/>
  <c r="K110" i="65" s="1"/>
  <c r="I109" i="65"/>
  <c r="K109" i="65" s="1"/>
  <c r="I108" i="65"/>
  <c r="K108" i="65" s="1"/>
  <c r="I107" i="65"/>
  <c r="K107" i="65" s="1"/>
  <c r="I106" i="65"/>
  <c r="K106" i="65" s="1"/>
  <c r="I105" i="65"/>
  <c r="K105" i="65" s="1"/>
  <c r="I104" i="65"/>
  <c r="K104" i="65" s="1"/>
  <c r="I103" i="65"/>
  <c r="K103" i="65" s="1"/>
  <c r="I102" i="65"/>
  <c r="K102" i="65" s="1"/>
  <c r="I101" i="65"/>
  <c r="K101" i="65" s="1"/>
  <c r="I100" i="65"/>
  <c r="K100" i="65" s="1"/>
  <c r="I99" i="65"/>
  <c r="K99" i="65" s="1"/>
  <c r="I98" i="65"/>
  <c r="K98" i="65" s="1"/>
  <c r="I97" i="65"/>
  <c r="K97" i="65" s="1"/>
  <c r="I96" i="65"/>
  <c r="K96" i="65" s="1"/>
  <c r="I95" i="65"/>
  <c r="K95" i="65" s="1"/>
  <c r="I94" i="65"/>
  <c r="K94" i="65" s="1"/>
  <c r="I93" i="65"/>
  <c r="K93" i="65" s="1"/>
  <c r="I92" i="65"/>
  <c r="K92" i="65" s="1"/>
  <c r="I91" i="65"/>
  <c r="K91" i="65" s="1"/>
  <c r="I90" i="65"/>
  <c r="K90" i="65" s="1"/>
  <c r="I89" i="65"/>
  <c r="K89" i="65" s="1"/>
  <c r="I88" i="65"/>
  <c r="K88" i="65" s="1"/>
  <c r="I87" i="65"/>
  <c r="K87" i="65" s="1"/>
  <c r="I86" i="65"/>
  <c r="K86" i="65" s="1"/>
  <c r="I85" i="65"/>
  <c r="K85" i="65" s="1"/>
  <c r="I84" i="65"/>
  <c r="I83" i="65"/>
  <c r="K83" i="65" s="1"/>
  <c r="I82" i="65"/>
  <c r="K82" i="65" s="1"/>
  <c r="I81" i="65"/>
  <c r="K81" i="65" s="1"/>
  <c r="I80" i="65"/>
  <c r="K80" i="65" s="1"/>
  <c r="I79" i="65"/>
  <c r="K79" i="65" s="1"/>
  <c r="I78" i="65"/>
  <c r="K78" i="65" s="1"/>
  <c r="I77" i="65"/>
  <c r="K77" i="65" s="1"/>
  <c r="I76" i="65"/>
  <c r="K76" i="65" s="1"/>
  <c r="I75" i="65"/>
  <c r="K75" i="65" s="1"/>
  <c r="I74" i="65"/>
  <c r="K74" i="65" s="1"/>
  <c r="I73" i="65"/>
  <c r="K73" i="65" s="1"/>
  <c r="I72" i="65"/>
  <c r="K72" i="65" s="1"/>
  <c r="I71" i="65"/>
  <c r="K71" i="65" s="1"/>
  <c r="I70" i="65"/>
  <c r="K70" i="65" s="1"/>
  <c r="I69" i="65"/>
  <c r="K69" i="65" s="1"/>
  <c r="I68" i="65"/>
  <c r="K68" i="65" s="1"/>
  <c r="I67" i="65"/>
  <c r="K67" i="65" s="1"/>
  <c r="I66" i="65"/>
  <c r="K66" i="65" s="1"/>
  <c r="I65" i="65"/>
  <c r="K65" i="65" s="1"/>
  <c r="I64" i="65"/>
  <c r="K64" i="65" s="1"/>
  <c r="I63" i="65"/>
  <c r="K63" i="65" s="1"/>
  <c r="I62" i="65"/>
  <c r="K62" i="65" s="1"/>
  <c r="I61" i="65"/>
  <c r="K61" i="65" s="1"/>
  <c r="I60" i="65"/>
  <c r="K60" i="65" s="1"/>
  <c r="I59" i="65"/>
  <c r="K59" i="65" s="1"/>
  <c r="I58" i="65"/>
  <c r="K58" i="65" s="1"/>
  <c r="I57" i="65"/>
  <c r="K57" i="65" s="1"/>
  <c r="I56" i="65"/>
  <c r="K56" i="65" s="1"/>
  <c r="I55" i="65"/>
  <c r="K55" i="65" s="1"/>
  <c r="I54" i="65"/>
  <c r="K54" i="65" s="1"/>
  <c r="I53" i="65"/>
  <c r="K53" i="65" s="1"/>
  <c r="I52" i="65"/>
  <c r="K52" i="65" s="1"/>
  <c r="I51" i="65"/>
  <c r="K51" i="65" s="1"/>
  <c r="I50" i="65"/>
  <c r="K50" i="65" s="1"/>
  <c r="I49" i="65"/>
  <c r="K49" i="65" s="1"/>
  <c r="I48" i="65"/>
  <c r="K48" i="65" s="1"/>
  <c r="I47" i="65"/>
  <c r="K47" i="65" s="1"/>
  <c r="I46" i="65"/>
  <c r="K46" i="65" s="1"/>
  <c r="I45" i="65"/>
  <c r="K45" i="65" s="1"/>
  <c r="I44" i="65"/>
  <c r="K44" i="65" s="1"/>
  <c r="I43" i="65"/>
  <c r="K43" i="65" s="1"/>
  <c r="I42" i="65"/>
  <c r="K42" i="65" s="1"/>
  <c r="I41" i="65"/>
  <c r="K41" i="65" s="1"/>
  <c r="I40" i="65"/>
  <c r="K40" i="65" s="1"/>
  <c r="I39" i="65"/>
  <c r="K39" i="65" s="1"/>
  <c r="I38" i="65"/>
  <c r="K38" i="65" s="1"/>
  <c r="I37" i="65"/>
  <c r="K37" i="65" s="1"/>
  <c r="I36" i="65"/>
  <c r="K36" i="65" s="1"/>
  <c r="I35" i="65"/>
  <c r="K35" i="65" s="1"/>
  <c r="I34" i="65"/>
  <c r="K34" i="65" s="1"/>
  <c r="I33" i="65"/>
  <c r="K33" i="65" s="1"/>
  <c r="I32" i="65"/>
  <c r="K32" i="65" s="1"/>
  <c r="I31" i="65"/>
  <c r="K31" i="65" s="1"/>
  <c r="I30" i="65"/>
  <c r="K30" i="65" s="1"/>
  <c r="I29" i="65"/>
  <c r="K29" i="65" s="1"/>
  <c r="I28" i="65"/>
  <c r="K28" i="65" s="1"/>
  <c r="I27" i="65"/>
  <c r="K27" i="65" s="1"/>
  <c r="I26" i="65"/>
  <c r="K26" i="65" s="1"/>
  <c r="I25" i="65"/>
  <c r="K25" i="65" s="1"/>
  <c r="I24" i="65"/>
  <c r="K24" i="65" s="1"/>
  <c r="I23" i="65"/>
  <c r="K23" i="65" s="1"/>
  <c r="I22" i="65"/>
  <c r="K22" i="65" s="1"/>
  <c r="I21" i="65"/>
  <c r="K21" i="65" s="1"/>
  <c r="I20" i="65"/>
  <c r="K20" i="65" s="1"/>
  <c r="I19" i="65"/>
  <c r="K19" i="65" s="1"/>
  <c r="I18" i="65"/>
  <c r="K18" i="65" s="1"/>
  <c r="I17" i="65"/>
  <c r="K17" i="65" s="1"/>
  <c r="I16" i="65"/>
  <c r="I15" i="65"/>
  <c r="K15" i="65" s="1"/>
  <c r="I14" i="65"/>
  <c r="K14" i="65" s="1"/>
  <c r="I13" i="65"/>
  <c r="K13" i="65" s="1"/>
  <c r="I12" i="65"/>
  <c r="K12" i="65" s="1"/>
  <c r="I11" i="65"/>
  <c r="K11" i="65" s="1"/>
  <c r="I10" i="65"/>
  <c r="K10" i="65" s="1"/>
  <c r="I9" i="65"/>
  <c r="K9" i="65" s="1"/>
  <c r="I8" i="65"/>
  <c r="K8" i="65" s="1"/>
  <c r="I7" i="65"/>
  <c r="K7" i="65" s="1"/>
  <c r="I6" i="65"/>
  <c r="K6" i="65" s="1"/>
  <c r="I5" i="65"/>
  <c r="K5" i="65" s="1"/>
  <c r="I4" i="65"/>
  <c r="K4" i="65" s="1"/>
  <c r="I3" i="65"/>
  <c r="K3" i="65" s="1"/>
  <c r="K675" i="65"/>
  <c r="K665" i="65"/>
  <c r="K664" i="65"/>
  <c r="K660" i="65"/>
  <c r="K652" i="65"/>
  <c r="K649" i="65"/>
  <c r="K644" i="65"/>
  <c r="K632" i="65"/>
  <c r="K631" i="65"/>
  <c r="K624" i="65"/>
  <c r="K617" i="65"/>
  <c r="K616" i="65"/>
  <c r="K596" i="65"/>
  <c r="K568" i="65"/>
  <c r="K564" i="65"/>
  <c r="K537" i="65"/>
  <c r="K524" i="65"/>
  <c r="K521" i="65"/>
  <c r="K489" i="65"/>
  <c r="K457" i="65"/>
  <c r="K444" i="65"/>
  <c r="K436" i="65"/>
  <c r="K425" i="65"/>
  <c r="K416" i="65"/>
  <c r="K409" i="65"/>
  <c r="K408" i="65"/>
  <c r="K388" i="65"/>
  <c r="K359" i="65"/>
  <c r="K340" i="65"/>
  <c r="K188" i="65"/>
  <c r="K140" i="65"/>
  <c r="K84" i="65"/>
  <c r="K16" i="65"/>
  <c r="M160" i="4"/>
  <c r="J168" i="4"/>
  <c r="M168" i="4" s="1"/>
  <c r="J167" i="4"/>
  <c r="M167" i="4" s="1"/>
  <c r="J166" i="4"/>
  <c r="M166" i="4" s="1"/>
  <c r="J165" i="4"/>
  <c r="M165" i="4" s="1"/>
  <c r="J164" i="4"/>
  <c r="M164" i="4" s="1"/>
  <c r="J163" i="4"/>
  <c r="M163" i="4" s="1"/>
  <c r="J162" i="4"/>
  <c r="M162" i="4" s="1"/>
  <c r="J161" i="4"/>
  <c r="M161" i="4" s="1"/>
  <c r="J160" i="4"/>
  <c r="J187" i="5"/>
  <c r="M187" i="5" s="1"/>
  <c r="J186" i="5"/>
  <c r="M186" i="5" s="1"/>
  <c r="J185" i="5"/>
  <c r="M185" i="5" s="1"/>
  <c r="J184" i="5"/>
  <c r="M184" i="5" s="1"/>
  <c r="J183" i="5"/>
  <c r="M183" i="5" s="1"/>
  <c r="J182" i="5"/>
  <c r="M182" i="5" s="1"/>
  <c r="J181" i="5"/>
  <c r="M181" i="5" s="1"/>
  <c r="J180" i="5"/>
  <c r="M180" i="5" s="1"/>
  <c r="J179" i="5"/>
  <c r="M179" i="5" s="1"/>
  <c r="J178" i="5"/>
  <c r="M178" i="5" s="1"/>
  <c r="J177" i="5"/>
  <c r="M177" i="5" s="1"/>
  <c r="J176" i="5"/>
  <c r="M176" i="5" s="1"/>
  <c r="J175" i="5"/>
  <c r="M175" i="5" s="1"/>
  <c r="J174" i="5"/>
  <c r="M174" i="5" s="1"/>
  <c r="J173" i="5"/>
  <c r="M173" i="5" s="1"/>
  <c r="J172" i="5"/>
  <c r="M172" i="5" s="1"/>
  <c r="J171" i="5"/>
  <c r="M171" i="5" s="1"/>
  <c r="J170" i="5"/>
  <c r="M170" i="5" s="1"/>
  <c r="J169" i="5"/>
  <c r="M169" i="5" s="1"/>
  <c r="J168" i="5"/>
  <c r="M168" i="5" s="1"/>
  <c r="J167" i="5"/>
  <c r="M167" i="5" s="1"/>
  <c r="J166" i="5"/>
  <c r="M166" i="5" s="1"/>
  <c r="J165" i="5"/>
  <c r="M165" i="5" s="1"/>
  <c r="J164" i="5"/>
  <c r="M164" i="5" s="1"/>
  <c r="J163" i="5"/>
  <c r="M163" i="5" s="1"/>
  <c r="J162" i="5"/>
  <c r="M162" i="5" s="1"/>
  <c r="J161" i="5"/>
  <c r="M161" i="5" s="1"/>
  <c r="J160" i="5"/>
  <c r="M160" i="5" s="1"/>
  <c r="J159" i="5"/>
  <c r="M159" i="5" s="1"/>
  <c r="J158" i="5"/>
  <c r="M158" i="5" s="1"/>
  <c r="J157" i="5"/>
  <c r="M157" i="5" s="1"/>
  <c r="J156" i="5"/>
  <c r="M156" i="5" s="1"/>
  <c r="J155" i="5"/>
  <c r="M155" i="5" s="1"/>
  <c r="J154" i="5"/>
  <c r="M154" i="5" s="1"/>
  <c r="J153" i="5"/>
  <c r="M153" i="5" s="1"/>
  <c r="J152" i="5"/>
  <c r="M152" i="5" s="1"/>
  <c r="J151" i="5"/>
  <c r="M151" i="5" s="1"/>
  <c r="J150" i="5"/>
  <c r="M150" i="5" s="1"/>
  <c r="J149" i="5"/>
  <c r="M149" i="5" s="1"/>
  <c r="J148" i="5"/>
  <c r="M148" i="5" s="1"/>
  <c r="J147" i="5" l="1"/>
  <c r="M147" i="5" s="1"/>
  <c r="J146" i="5"/>
  <c r="M146" i="5" s="1"/>
  <c r="J145" i="5"/>
  <c r="M145" i="5" s="1"/>
  <c r="J144" i="5"/>
  <c r="M144" i="5" s="1"/>
  <c r="J143" i="5"/>
  <c r="M143" i="5" s="1"/>
  <c r="J142" i="5"/>
  <c r="M142" i="5" s="1"/>
  <c r="J150" i="4" l="1"/>
  <c r="M150" i="4" s="1"/>
  <c r="J2" i="65"/>
  <c r="I2" i="65"/>
  <c r="H198" i="65"/>
  <c r="I198" i="65" s="1"/>
  <c r="K198" i="65" s="1"/>
  <c r="J141" i="5"/>
  <c r="M141" i="5" s="1"/>
  <c r="J140" i="5"/>
  <c r="M140" i="5" s="1"/>
  <c r="J139" i="5"/>
  <c r="M139" i="5" s="1"/>
  <c r="J138" i="5"/>
  <c r="M138" i="5" s="1"/>
  <c r="J137" i="5"/>
  <c r="M137" i="5" s="1"/>
  <c r="J136" i="5"/>
  <c r="M136" i="5" s="1"/>
  <c r="J135" i="5"/>
  <c r="M135" i="5" s="1"/>
  <c r="J134" i="5"/>
  <c r="M134" i="5" s="1"/>
  <c r="J133" i="5"/>
  <c r="M133" i="5" s="1"/>
  <c r="J132" i="5"/>
  <c r="M132" i="5" s="1"/>
  <c r="K2" i="65" l="1"/>
  <c r="J157" i="4"/>
  <c r="M157" i="4" s="1"/>
  <c r="J136" i="4"/>
  <c r="M136" i="4" s="1"/>
  <c r="J137" i="4"/>
  <c r="M137" i="4" s="1"/>
  <c r="J138" i="4"/>
  <c r="M138" i="4" s="1"/>
  <c r="J139" i="4"/>
  <c r="M139" i="4" s="1"/>
  <c r="J140" i="4"/>
  <c r="M140" i="4" s="1"/>
  <c r="J141" i="4"/>
  <c r="M141" i="4" s="1"/>
  <c r="J142" i="4"/>
  <c r="M142" i="4" s="1"/>
  <c r="J143" i="4"/>
  <c r="M143" i="4" s="1"/>
  <c r="J144" i="4"/>
  <c r="M144" i="4" s="1"/>
  <c r="J145" i="4"/>
  <c r="M145" i="4" s="1"/>
  <c r="J146" i="4"/>
  <c r="M146" i="4" s="1"/>
  <c r="J147" i="4"/>
  <c r="M147" i="4" s="1"/>
  <c r="J148" i="4"/>
  <c r="M148" i="4" s="1"/>
  <c r="J149" i="4"/>
  <c r="M149" i="4" s="1"/>
  <c r="J151" i="4"/>
  <c r="M151" i="4" s="1"/>
  <c r="J152" i="4"/>
  <c r="M152" i="4" s="1"/>
  <c r="J153" i="4"/>
  <c r="M153" i="4" s="1"/>
  <c r="J154" i="4"/>
  <c r="M154" i="4" s="1"/>
  <c r="J155" i="4"/>
  <c r="M155" i="4" s="1"/>
  <c r="J156" i="4"/>
  <c r="M156" i="4" s="1"/>
  <c r="J158" i="4"/>
  <c r="M158" i="4" s="1"/>
  <c r="J159" i="4"/>
  <c r="M159" i="4" s="1"/>
  <c r="J131" i="5" l="1"/>
  <c r="M131" i="5" s="1"/>
  <c r="J130" i="5"/>
  <c r="M130" i="5" s="1"/>
  <c r="J129" i="5"/>
  <c r="M129" i="5" s="1"/>
  <c r="J128" i="5"/>
  <c r="M128" i="5" s="1"/>
  <c r="J127" i="5"/>
  <c r="M127" i="5" s="1"/>
  <c r="J126" i="5"/>
  <c r="M126" i="5" s="1"/>
  <c r="J125" i="5"/>
  <c r="M125" i="5" s="1"/>
  <c r="J124" i="5"/>
  <c r="J123" i="5"/>
  <c r="M123" i="5" s="1"/>
  <c r="J122" i="5"/>
  <c r="M122" i="5" s="1"/>
  <c r="J121" i="5"/>
  <c r="M121" i="5" s="1"/>
  <c r="J120" i="5"/>
  <c r="M120" i="5" s="1"/>
  <c r="J119" i="5"/>
  <c r="M119" i="5" s="1"/>
  <c r="J118" i="5"/>
  <c r="M118" i="5" s="1"/>
  <c r="J117" i="5"/>
  <c r="M117" i="5" s="1"/>
  <c r="J116" i="5"/>
  <c r="M116" i="5" s="1"/>
  <c r="J115" i="5"/>
  <c r="M115" i="5" s="1"/>
  <c r="J114" i="5"/>
  <c r="M114" i="5" s="1"/>
  <c r="J113" i="5"/>
  <c r="M113" i="5" s="1"/>
  <c r="J112" i="5"/>
  <c r="M112" i="5" s="1"/>
  <c r="J111" i="5"/>
  <c r="M111" i="5" s="1"/>
  <c r="J110" i="5"/>
  <c r="M110" i="5" s="1"/>
  <c r="J109" i="5"/>
  <c r="M109" i="5" s="1"/>
  <c r="J108" i="5"/>
  <c r="M108" i="5" s="1"/>
  <c r="J107" i="5"/>
  <c r="M107" i="5" s="1"/>
  <c r="J106" i="5"/>
  <c r="M106" i="5" s="1"/>
  <c r="J105" i="5"/>
  <c r="M105" i="5" s="1"/>
  <c r="J104" i="5"/>
  <c r="M104" i="5" s="1"/>
  <c r="J103" i="5"/>
  <c r="M103" i="5" s="1"/>
  <c r="J102" i="5"/>
  <c r="M102" i="5" s="1"/>
  <c r="M124" i="5" l="1"/>
  <c r="J224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2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L10" i="64"/>
  <c r="L11" i="64" s="1"/>
  <c r="L12" i="64" s="1"/>
  <c r="L13" i="64" s="1"/>
  <c r="L14" i="64" s="1"/>
  <c r="L15" i="64" s="1"/>
  <c r="L16" i="64" s="1"/>
  <c r="L17" i="64" s="1"/>
  <c r="L18" i="64" s="1"/>
  <c r="L19" i="64" s="1"/>
  <c r="L20" i="64" s="1"/>
  <c r="L21" i="64" s="1"/>
  <c r="L22" i="64" s="1"/>
  <c r="L23" i="64" s="1"/>
  <c r="L24" i="64" s="1"/>
  <c r="L25" i="64" s="1"/>
  <c r="L26" i="64" s="1"/>
  <c r="L27" i="64" s="1"/>
  <c r="L28" i="64" s="1"/>
  <c r="L29" i="64" s="1"/>
  <c r="L30" i="64" s="1"/>
  <c r="L31" i="64" s="1"/>
  <c r="L32" i="64" s="1"/>
  <c r="L33" i="64" s="1"/>
  <c r="L34" i="64" s="1"/>
  <c r="L35" i="64" s="1"/>
  <c r="L36" i="64" s="1"/>
  <c r="L37" i="64" s="1"/>
  <c r="L38" i="64" s="1"/>
  <c r="L39" i="64" s="1"/>
  <c r="L40" i="64" s="1"/>
  <c r="L41" i="64" s="1"/>
  <c r="L42" i="64" s="1"/>
  <c r="L43" i="64" s="1"/>
  <c r="L44" i="64" s="1"/>
  <c r="L45" i="64" s="1"/>
  <c r="L46" i="64" s="1"/>
  <c r="L47" i="64" s="1"/>
  <c r="L48" i="64" s="1"/>
  <c r="L49" i="64" s="1"/>
  <c r="L50" i="64" s="1"/>
  <c r="L51" i="64" s="1"/>
  <c r="L52" i="64" s="1"/>
  <c r="L53" i="64" s="1"/>
  <c r="L54" i="64" s="1"/>
  <c r="L55" i="64" s="1"/>
  <c r="L56" i="64" s="1"/>
  <c r="L57" i="64" s="1"/>
  <c r="L58" i="64" s="1"/>
  <c r="L59" i="64" s="1"/>
  <c r="L60" i="64" s="1"/>
  <c r="L61" i="64" s="1"/>
  <c r="L62" i="64" s="1"/>
  <c r="L63" i="64" s="1"/>
  <c r="L64" i="64" s="1"/>
  <c r="L65" i="64" s="1"/>
  <c r="L66" i="64" s="1"/>
  <c r="L67" i="64" s="1"/>
  <c r="L68" i="64" s="1"/>
  <c r="L69" i="64" s="1"/>
  <c r="L70" i="64" s="1"/>
  <c r="L71" i="64" s="1"/>
  <c r="L72" i="64" s="1"/>
  <c r="L73" i="64" s="1"/>
  <c r="L74" i="64" s="1"/>
  <c r="L75" i="64" s="1"/>
  <c r="L76" i="64" s="1"/>
  <c r="L77" i="64" s="1"/>
  <c r="L78" i="64" s="1"/>
  <c r="L79" i="64" s="1"/>
  <c r="L80" i="64" s="1"/>
  <c r="L81" i="64" s="1"/>
  <c r="L82" i="64" s="1"/>
  <c r="L83" i="64" s="1"/>
  <c r="L84" i="64" s="1"/>
  <c r="L85" i="64" s="1"/>
  <c r="L86" i="64" s="1"/>
  <c r="L87" i="64" s="1"/>
  <c r="L88" i="64" s="1"/>
  <c r="L89" i="64" s="1"/>
  <c r="L90" i="64" s="1"/>
  <c r="L91" i="64" s="1"/>
  <c r="L92" i="64" s="1"/>
  <c r="L93" i="64" s="1"/>
  <c r="L94" i="64" s="1"/>
  <c r="L95" i="64" s="1"/>
  <c r="L96" i="64" s="1"/>
  <c r="L97" i="64" s="1"/>
  <c r="L98" i="64" s="1"/>
  <c r="L99" i="64" s="1"/>
  <c r="L100" i="64" s="1"/>
  <c r="L101" i="64" s="1"/>
  <c r="L102" i="64" s="1"/>
  <c r="L103" i="64" s="1"/>
  <c r="L104" i="64" s="1"/>
  <c r="L105" i="64" s="1"/>
  <c r="L106" i="64" s="1"/>
  <c r="L107" i="64" s="1"/>
  <c r="L108" i="64" s="1"/>
  <c r="L109" i="64" s="1"/>
  <c r="L110" i="64" s="1"/>
  <c r="L111" i="64" s="1"/>
  <c r="L112" i="64" s="1"/>
  <c r="L113" i="64" s="1"/>
  <c r="L114" i="64" s="1"/>
  <c r="L115" i="64" s="1"/>
  <c r="L116" i="64" s="1"/>
  <c r="L117" i="64" s="1"/>
  <c r="L118" i="64" s="1"/>
  <c r="L119" i="64" s="1"/>
  <c r="L120" i="64" s="1"/>
  <c r="L121" i="64" s="1"/>
  <c r="L122" i="64" s="1"/>
  <c r="L123" i="64" s="1"/>
  <c r="L124" i="64" s="1"/>
  <c r="L125" i="64" s="1"/>
  <c r="L126" i="64" s="1"/>
  <c r="L127" i="64" s="1"/>
  <c r="L128" i="64" s="1"/>
  <c r="L129" i="64" s="1"/>
  <c r="L130" i="64" s="1"/>
  <c r="L131" i="64" s="1"/>
  <c r="L132" i="64" s="1"/>
  <c r="L133" i="64" s="1"/>
  <c r="L134" i="64" s="1"/>
  <c r="L135" i="64" s="1"/>
  <c r="L136" i="64" s="1"/>
  <c r="L137" i="64" s="1"/>
  <c r="L138" i="64" s="1"/>
  <c r="L139" i="64" s="1"/>
  <c r="L140" i="64" s="1"/>
  <c r="L141" i="64" s="1"/>
  <c r="L142" i="64" s="1"/>
  <c r="L143" i="64" s="1"/>
  <c r="L144" i="64" s="1"/>
  <c r="L145" i="64" s="1"/>
  <c r="L146" i="64" s="1"/>
  <c r="L147" i="64" s="1"/>
  <c r="L148" i="64" s="1"/>
  <c r="L149" i="64" s="1"/>
  <c r="L150" i="64" s="1"/>
  <c r="L151" i="64" s="1"/>
  <c r="L152" i="64" s="1"/>
  <c r="L153" i="64" s="1"/>
  <c r="L154" i="64" s="1"/>
  <c r="L155" i="64" s="1"/>
  <c r="L156" i="64" s="1"/>
  <c r="L157" i="64" s="1"/>
  <c r="L158" i="64" s="1"/>
  <c r="L159" i="64" s="1"/>
  <c r="L160" i="64" s="1"/>
  <c r="L161" i="64" s="1"/>
  <c r="L162" i="64" s="1"/>
  <c r="L163" i="64" s="1"/>
  <c r="L164" i="64" s="1"/>
  <c r="L165" i="64" s="1"/>
  <c r="L166" i="64" s="1"/>
  <c r="L167" i="64" s="1"/>
  <c r="L168" i="64" s="1"/>
  <c r="L169" i="64" s="1"/>
  <c r="L170" i="64" s="1"/>
  <c r="L171" i="64" s="1"/>
  <c r="L172" i="64" s="1"/>
  <c r="L173" i="64" s="1"/>
  <c r="L174" i="64" s="1"/>
  <c r="L175" i="64" s="1"/>
  <c r="L176" i="64" s="1"/>
  <c r="L177" i="64" s="1"/>
  <c r="L178" i="64" s="1"/>
  <c r="L179" i="64" s="1"/>
  <c r="L180" i="64" s="1"/>
  <c r="L181" i="64" s="1"/>
  <c r="L182" i="64" s="1"/>
  <c r="L183" i="64" s="1"/>
  <c r="L184" i="64" s="1"/>
  <c r="L185" i="64" s="1"/>
  <c r="L186" i="64" s="1"/>
  <c r="L187" i="64" s="1"/>
  <c r="L188" i="64" s="1"/>
  <c r="L189" i="64" s="1"/>
  <c r="L190" i="64" s="1"/>
  <c r="L191" i="64" s="1"/>
  <c r="L192" i="64" s="1"/>
  <c r="L193" i="64" s="1"/>
  <c r="L194" i="64" s="1"/>
  <c r="L195" i="64" s="1"/>
  <c r="L196" i="64" s="1"/>
  <c r="L197" i="64" s="1"/>
  <c r="L198" i="64" s="1"/>
  <c r="L199" i="64" s="1"/>
  <c r="L200" i="64" s="1"/>
  <c r="L201" i="64" s="1"/>
  <c r="L202" i="64" s="1"/>
  <c r="L203" i="64" s="1"/>
  <c r="L204" i="64" s="1"/>
  <c r="L205" i="64" s="1"/>
  <c r="L206" i="64" s="1"/>
  <c r="L207" i="64" s="1"/>
  <c r="L208" i="64" s="1"/>
  <c r="L209" i="64" s="1"/>
  <c r="L210" i="64" s="1"/>
  <c r="L211" i="64" s="1"/>
  <c r="L212" i="64" s="1"/>
  <c r="L213" i="64" s="1"/>
  <c r="L214" i="64" s="1"/>
  <c r="L215" i="64" s="1"/>
  <c r="L216" i="64" s="1"/>
  <c r="L217" i="64" s="1"/>
  <c r="L218" i="64" s="1"/>
  <c r="L219" i="64" s="1"/>
  <c r="L220" i="64" s="1"/>
  <c r="L221" i="64" s="1"/>
  <c r="L222" i="64" s="1"/>
  <c r="L223" i="64" s="1"/>
  <c r="L224" i="64" s="1"/>
  <c r="L225" i="64" s="1"/>
  <c r="L226" i="64" s="1"/>
  <c r="L227" i="64" s="1"/>
  <c r="L228" i="64" s="1"/>
  <c r="L229" i="64" s="1"/>
  <c r="L230" i="64" s="1"/>
  <c r="L231" i="64" s="1"/>
  <c r="L232" i="64" s="1"/>
  <c r="L233" i="64" s="1"/>
  <c r="L234" i="64" s="1"/>
  <c r="L235" i="64" s="1"/>
  <c r="L236" i="64" s="1"/>
  <c r="L237" i="64" s="1"/>
  <c r="L238" i="64" s="1"/>
  <c r="L239" i="64" s="1"/>
  <c r="L240" i="64" s="1"/>
  <c r="L241" i="64" s="1"/>
  <c r="L242" i="64" s="1"/>
  <c r="L243" i="64" s="1"/>
  <c r="L244" i="64" s="1"/>
  <c r="L245" i="64" s="1"/>
  <c r="L246" i="64" s="1"/>
  <c r="L247" i="64" s="1"/>
  <c r="L248" i="64" s="1"/>
  <c r="L249" i="64" s="1"/>
  <c r="L250" i="64" s="1"/>
  <c r="L251" i="64" s="1"/>
  <c r="L252" i="64" s="1"/>
  <c r="L253" i="64" s="1"/>
  <c r="L254" i="64" s="1"/>
  <c r="L255" i="64" s="1"/>
  <c r="L256" i="64" s="1"/>
  <c r="L257" i="64" s="1"/>
  <c r="L258" i="64" s="1"/>
  <c r="L259" i="64" s="1"/>
  <c r="L260" i="64" s="1"/>
  <c r="L261" i="64" s="1"/>
  <c r="L262" i="64" s="1"/>
  <c r="L263" i="64" s="1"/>
  <c r="L264" i="64" s="1"/>
  <c r="L265" i="64" s="1"/>
  <c r="L266" i="64" s="1"/>
  <c r="L267" i="64" s="1"/>
  <c r="L268" i="64" s="1"/>
  <c r="L269" i="64" s="1"/>
  <c r="L270" i="64" s="1"/>
  <c r="L271" i="64" s="1"/>
  <c r="L272" i="64" s="1"/>
  <c r="L273" i="64" s="1"/>
  <c r="L274" i="64" s="1"/>
  <c r="L275" i="64" s="1"/>
  <c r="L276" i="64" s="1"/>
  <c r="L277" i="64" s="1"/>
  <c r="L278" i="64" s="1"/>
  <c r="L279" i="64" s="1"/>
  <c r="L280" i="64" s="1"/>
  <c r="L281" i="64" s="1"/>
  <c r="L282" i="64" s="1"/>
  <c r="L283" i="64" s="1"/>
  <c r="L284" i="64" s="1"/>
  <c r="L285" i="64" s="1"/>
  <c r="L286" i="64" s="1"/>
  <c r="L287" i="64" s="1"/>
  <c r="L288" i="64" s="1"/>
  <c r="L289" i="64" s="1"/>
  <c r="L290" i="64" s="1"/>
  <c r="L291" i="64" s="1"/>
  <c r="L292" i="64" s="1"/>
  <c r="L293" i="64" s="1"/>
  <c r="L294" i="64" s="1"/>
  <c r="L295" i="64" s="1"/>
  <c r="L296" i="64" s="1"/>
  <c r="L297" i="64" s="1"/>
  <c r="L298" i="64" s="1"/>
  <c r="L299" i="64" s="1"/>
  <c r="L300" i="64" s="1"/>
  <c r="L301" i="64" s="1"/>
  <c r="L302" i="64" s="1"/>
  <c r="L303" i="64" s="1"/>
  <c r="L304" i="64" s="1"/>
  <c r="L305" i="64" s="1"/>
  <c r="L306" i="64" s="1"/>
  <c r="L307" i="64" s="1"/>
  <c r="L308" i="64" s="1"/>
  <c r="L309" i="64" s="1"/>
  <c r="L310" i="64" s="1"/>
  <c r="L311" i="64" s="1"/>
  <c r="L312" i="64" s="1"/>
  <c r="L313" i="64" s="1"/>
  <c r="L314" i="64" s="1"/>
  <c r="L315" i="64" s="1"/>
  <c r="L316" i="64" s="1"/>
  <c r="L317" i="64" s="1"/>
  <c r="L318" i="64" s="1"/>
  <c r="L319" i="64" s="1"/>
  <c r="L320" i="64" s="1"/>
  <c r="L321" i="64" s="1"/>
  <c r="L322" i="64" s="1"/>
  <c r="L323" i="64" s="1"/>
  <c r="L324" i="64" s="1"/>
  <c r="L325" i="64" s="1"/>
  <c r="L326" i="64" s="1"/>
  <c r="L327" i="64" s="1"/>
  <c r="L328" i="64" s="1"/>
  <c r="L329" i="64" s="1"/>
  <c r="L330" i="64" s="1"/>
  <c r="L331" i="64" s="1"/>
  <c r="L332" i="64" s="1"/>
  <c r="L333" i="64" s="1"/>
  <c r="L334" i="64" s="1"/>
  <c r="L335" i="64" s="1"/>
  <c r="L336" i="64" s="1"/>
  <c r="L337" i="64" s="1"/>
  <c r="L338" i="64" s="1"/>
  <c r="L339" i="64" s="1"/>
  <c r="L340" i="64" s="1"/>
  <c r="L341" i="64" s="1"/>
  <c r="L342" i="64" s="1"/>
  <c r="L343" i="64" s="1"/>
  <c r="L344" i="64" s="1"/>
  <c r="L345" i="64" s="1"/>
  <c r="L346" i="64" s="1"/>
  <c r="L347" i="64" s="1"/>
  <c r="L348" i="64" s="1"/>
  <c r="L349" i="64" s="1"/>
  <c r="L350" i="64" s="1"/>
  <c r="L351" i="64" s="1"/>
  <c r="L352" i="64" s="1"/>
  <c r="L353" i="64" s="1"/>
  <c r="L354" i="64" s="1"/>
  <c r="L355" i="64" s="1"/>
  <c r="L356" i="64" s="1"/>
  <c r="L357" i="64" s="1"/>
  <c r="L358" i="64" s="1"/>
  <c r="L359" i="64" s="1"/>
  <c r="L360" i="64" s="1"/>
  <c r="L361" i="64" s="1"/>
  <c r="L362" i="64" s="1"/>
  <c r="L363" i="64" s="1"/>
  <c r="L364" i="64" s="1"/>
  <c r="L365" i="64" s="1"/>
  <c r="L366" i="64" s="1"/>
  <c r="L367" i="64" s="1"/>
  <c r="L368" i="64" s="1"/>
  <c r="L369" i="64" s="1"/>
  <c r="L370" i="64" s="1"/>
  <c r="L371" i="64" s="1"/>
  <c r="L372" i="64" s="1"/>
  <c r="L373" i="64" s="1"/>
  <c r="L374" i="64" s="1"/>
  <c r="L375" i="64" s="1"/>
  <c r="L376" i="64" s="1"/>
  <c r="L377" i="64" s="1"/>
  <c r="L378" i="64" s="1"/>
  <c r="L379" i="64" s="1"/>
  <c r="L380" i="64" s="1"/>
  <c r="L381" i="64" s="1"/>
  <c r="L382" i="64" s="1"/>
  <c r="L383" i="64" s="1"/>
  <c r="L384" i="64" s="1"/>
  <c r="L385" i="64" s="1"/>
  <c r="L386" i="64" s="1"/>
  <c r="L387" i="64" s="1"/>
  <c r="L388" i="64" s="1"/>
  <c r="L389" i="64" s="1"/>
  <c r="L390" i="64" s="1"/>
  <c r="L391" i="64" s="1"/>
  <c r="L392" i="64" s="1"/>
  <c r="L393" i="64" s="1"/>
  <c r="L394" i="64" s="1"/>
  <c r="L395" i="64" s="1"/>
  <c r="L396" i="64" s="1"/>
  <c r="L397" i="64" s="1"/>
  <c r="L398" i="64" s="1"/>
  <c r="L399" i="64" s="1"/>
  <c r="L400" i="64" s="1"/>
  <c r="L401" i="64" s="1"/>
  <c r="L402" i="64" s="1"/>
  <c r="L403" i="64" s="1"/>
  <c r="L404" i="64" s="1"/>
  <c r="L405" i="64" s="1"/>
  <c r="L406" i="64" s="1"/>
  <c r="L407" i="64" s="1"/>
  <c r="L408" i="64" s="1"/>
  <c r="L409" i="64" s="1"/>
  <c r="L410" i="64" s="1"/>
  <c r="L411" i="64" s="1"/>
  <c r="L412" i="64" s="1"/>
  <c r="L413" i="64" s="1"/>
  <c r="L414" i="64" s="1"/>
  <c r="L415" i="64" s="1"/>
  <c r="L416" i="64" s="1"/>
  <c r="L417" i="64" s="1"/>
  <c r="L418" i="64" s="1"/>
  <c r="L419" i="64" s="1"/>
  <c r="L420" i="64" s="1"/>
  <c r="L421" i="64" s="1"/>
  <c r="L422" i="64" s="1"/>
  <c r="L423" i="64" s="1"/>
  <c r="L424" i="64" s="1"/>
  <c r="L425" i="64" s="1"/>
  <c r="L426" i="64" s="1"/>
  <c r="L427" i="64" s="1"/>
  <c r="L428" i="64" s="1"/>
  <c r="L429" i="64" s="1"/>
  <c r="L430" i="64" s="1"/>
  <c r="L431" i="64" s="1"/>
  <c r="L432" i="64" s="1"/>
  <c r="L433" i="64" s="1"/>
  <c r="L434" i="64" s="1"/>
  <c r="L435" i="64" s="1"/>
  <c r="L436" i="64" s="1"/>
  <c r="L437" i="64" s="1"/>
  <c r="L438" i="64" s="1"/>
  <c r="L439" i="64" s="1"/>
  <c r="L440" i="64" s="1"/>
  <c r="L441" i="64" s="1"/>
  <c r="L442" i="64" s="1"/>
  <c r="L443" i="64" s="1"/>
  <c r="L444" i="64" s="1"/>
  <c r="L445" i="64" s="1"/>
  <c r="L446" i="64" s="1"/>
  <c r="L447" i="64" s="1"/>
  <c r="L448" i="64" s="1"/>
  <c r="L449" i="64" s="1"/>
  <c r="L450" i="64" s="1"/>
  <c r="L451" i="64" s="1"/>
  <c r="L452" i="64" s="1"/>
  <c r="L453" i="64" s="1"/>
  <c r="L454" i="64" s="1"/>
  <c r="L455" i="64" s="1"/>
  <c r="L456" i="64" s="1"/>
  <c r="L457" i="64" s="1"/>
  <c r="L458" i="64" s="1"/>
  <c r="L459" i="64" s="1"/>
  <c r="L460" i="64" s="1"/>
  <c r="L461" i="64" s="1"/>
  <c r="L462" i="64" s="1"/>
  <c r="L463" i="64" s="1"/>
  <c r="L464" i="64" s="1"/>
  <c r="L465" i="64" s="1"/>
  <c r="L466" i="64" s="1"/>
  <c r="L467" i="64" s="1"/>
  <c r="L468" i="64" s="1"/>
  <c r="L469" i="64" s="1"/>
  <c r="L470" i="64" s="1"/>
  <c r="L471" i="64" s="1"/>
  <c r="L472" i="64" s="1"/>
  <c r="L473" i="64" s="1"/>
  <c r="L474" i="64" s="1"/>
  <c r="L475" i="64" s="1"/>
  <c r="L476" i="64" s="1"/>
  <c r="L477" i="64" s="1"/>
  <c r="L478" i="64" s="1"/>
  <c r="L479" i="64" s="1"/>
  <c r="L480" i="64" s="1"/>
  <c r="L481" i="64" s="1"/>
  <c r="L482" i="64" s="1"/>
  <c r="L483" i="64" s="1"/>
  <c r="L484" i="64" s="1"/>
  <c r="L485" i="64" s="1"/>
  <c r="L486" i="64" s="1"/>
  <c r="L487" i="64" s="1"/>
  <c r="L488" i="64" s="1"/>
  <c r="L489" i="64" s="1"/>
  <c r="L490" i="64" s="1"/>
  <c r="L491" i="64" s="1"/>
  <c r="L492" i="64" s="1"/>
  <c r="L493" i="64" s="1"/>
  <c r="L494" i="64" s="1"/>
  <c r="L495" i="64" s="1"/>
  <c r="L496" i="64" s="1"/>
  <c r="L497" i="64" s="1"/>
  <c r="L498" i="64" s="1"/>
  <c r="L499" i="64" s="1"/>
  <c r="L500" i="64" s="1"/>
  <c r="L501" i="64" s="1"/>
  <c r="L502" i="64" s="1"/>
  <c r="L503" i="64" s="1"/>
  <c r="L504" i="64" s="1"/>
  <c r="L505" i="64" s="1"/>
  <c r="L506" i="64" s="1"/>
  <c r="L507" i="64" s="1"/>
  <c r="L508" i="64" s="1"/>
  <c r="L509" i="64" s="1"/>
  <c r="L510" i="64" s="1"/>
  <c r="L511" i="64" s="1"/>
  <c r="L512" i="64" s="1"/>
  <c r="L513" i="64" s="1"/>
  <c r="L514" i="64" s="1"/>
  <c r="L515" i="64" s="1"/>
  <c r="L516" i="64" s="1"/>
  <c r="L517" i="64" s="1"/>
  <c r="L518" i="64" s="1"/>
  <c r="L519" i="64" s="1"/>
  <c r="L520" i="64" s="1"/>
  <c r="L521" i="64" s="1"/>
  <c r="L522" i="64" s="1"/>
  <c r="L523" i="64" s="1"/>
  <c r="L524" i="64" s="1"/>
  <c r="L525" i="64" s="1"/>
  <c r="L526" i="64" s="1"/>
  <c r="L527" i="64" s="1"/>
  <c r="L528" i="64" s="1"/>
  <c r="L529" i="64" s="1"/>
  <c r="L530" i="64" s="1"/>
  <c r="L531" i="64" s="1"/>
  <c r="L532" i="64" s="1"/>
  <c r="L533" i="64" s="1"/>
  <c r="L534" i="64" s="1"/>
  <c r="L535" i="64" s="1"/>
  <c r="L536" i="64" s="1"/>
  <c r="L537" i="64" s="1"/>
  <c r="L538" i="64" s="1"/>
  <c r="L539" i="64" s="1"/>
  <c r="L540" i="64" s="1"/>
  <c r="L541" i="64" s="1"/>
  <c r="L542" i="64" s="1"/>
  <c r="L543" i="64" s="1"/>
  <c r="L544" i="64" s="1"/>
  <c r="L545" i="64" s="1"/>
  <c r="L546" i="64" s="1"/>
  <c r="L547" i="64" s="1"/>
  <c r="L548" i="64" s="1"/>
  <c r="L549" i="64" s="1"/>
  <c r="L550" i="64" s="1"/>
  <c r="L551" i="64" s="1"/>
  <c r="L552" i="64" s="1"/>
  <c r="L553" i="64" s="1"/>
  <c r="L554" i="64" s="1"/>
  <c r="L555" i="64" s="1"/>
  <c r="L556" i="64" s="1"/>
  <c r="L557" i="64" s="1"/>
  <c r="L558" i="64" s="1"/>
  <c r="L559" i="64" s="1"/>
  <c r="L560" i="64" s="1"/>
  <c r="L561" i="64" s="1"/>
  <c r="L562" i="64" s="1"/>
  <c r="L563" i="64" s="1"/>
  <c r="L564" i="64" s="1"/>
  <c r="L565" i="64" s="1"/>
  <c r="L566" i="64" s="1"/>
  <c r="L567" i="64" s="1"/>
  <c r="L568" i="64" s="1"/>
  <c r="L569" i="64" s="1"/>
  <c r="L570" i="64" s="1"/>
  <c r="L571" i="64" s="1"/>
  <c r="L572" i="64" s="1"/>
  <c r="L573" i="64" s="1"/>
  <c r="L574" i="64" s="1"/>
  <c r="L575" i="64" s="1"/>
  <c r="L576" i="64" s="1"/>
  <c r="L577" i="64" s="1"/>
  <c r="L578" i="64" s="1"/>
  <c r="L579" i="64" s="1"/>
  <c r="L580" i="64" s="1"/>
  <c r="L581" i="64" s="1"/>
  <c r="L582" i="64" s="1"/>
  <c r="L583" i="64" s="1"/>
  <c r="L584" i="64" s="1"/>
  <c r="L585" i="64" s="1"/>
  <c r="L586" i="64" s="1"/>
  <c r="L587" i="64" s="1"/>
  <c r="L588" i="64" s="1"/>
  <c r="L589" i="64" s="1"/>
  <c r="L590" i="64" s="1"/>
  <c r="L591" i="64" s="1"/>
  <c r="L592" i="64" s="1"/>
  <c r="L593" i="64" s="1"/>
  <c r="L594" i="64" s="1"/>
  <c r="L595" i="64" s="1"/>
  <c r="L596" i="64" s="1"/>
  <c r="L597" i="64" s="1"/>
  <c r="L598" i="64" s="1"/>
  <c r="L599" i="64" s="1"/>
  <c r="L600" i="64" s="1"/>
  <c r="L601" i="64" s="1"/>
  <c r="L602" i="64" s="1"/>
  <c r="L603" i="64" s="1"/>
  <c r="L604" i="64" s="1"/>
  <c r="L605" i="64" s="1"/>
  <c r="L606" i="64" s="1"/>
  <c r="L607" i="64" s="1"/>
  <c r="L608" i="64" s="1"/>
  <c r="L609" i="64" s="1"/>
  <c r="L610" i="64" s="1"/>
  <c r="L611" i="64" s="1"/>
  <c r="L612" i="64" s="1"/>
  <c r="L613" i="64" s="1"/>
  <c r="L614" i="64" s="1"/>
  <c r="L615" i="64" s="1"/>
  <c r="L616" i="64" s="1"/>
  <c r="L617" i="64" s="1"/>
  <c r="L618" i="64" s="1"/>
  <c r="L619" i="64" s="1"/>
  <c r="L620" i="64" s="1"/>
  <c r="L621" i="64" s="1"/>
  <c r="L622" i="64" s="1"/>
  <c r="L623" i="64" s="1"/>
  <c r="L624" i="64" s="1"/>
  <c r="L625" i="64" s="1"/>
  <c r="L626" i="64" s="1"/>
  <c r="L627" i="64" s="1"/>
  <c r="L628" i="64" s="1"/>
  <c r="L629" i="64" s="1"/>
  <c r="L630" i="64" s="1"/>
  <c r="L631" i="64" s="1"/>
  <c r="L632" i="64" s="1"/>
  <c r="L633" i="64" s="1"/>
  <c r="L634" i="64" s="1"/>
  <c r="L635" i="64" s="1"/>
  <c r="L636" i="64" s="1"/>
  <c r="L637" i="64" s="1"/>
  <c r="L638" i="64" s="1"/>
  <c r="L639" i="64" s="1"/>
  <c r="L640" i="64" s="1"/>
  <c r="L641" i="64" s="1"/>
  <c r="L642" i="64" s="1"/>
  <c r="L643" i="64" s="1"/>
  <c r="L644" i="64" s="1"/>
  <c r="L645" i="64" s="1"/>
  <c r="L646" i="64" s="1"/>
  <c r="L647" i="64" s="1"/>
  <c r="L648" i="64" s="1"/>
  <c r="L649" i="64" s="1"/>
  <c r="L650" i="64" s="1"/>
  <c r="L651" i="64" s="1"/>
  <c r="L652" i="64" s="1"/>
  <c r="L653" i="64" s="1"/>
  <c r="L654" i="64" s="1"/>
  <c r="L655" i="64" s="1"/>
  <c r="L656" i="64" s="1"/>
  <c r="L657" i="64" s="1"/>
  <c r="L658" i="64" s="1"/>
  <c r="L659" i="64" s="1"/>
  <c r="L660" i="64" s="1"/>
  <c r="L661" i="64" s="1"/>
  <c r="L662" i="64" s="1"/>
  <c r="L663" i="64" s="1"/>
  <c r="L664" i="64" s="1"/>
  <c r="L665" i="64" s="1"/>
  <c r="L666" i="64" s="1"/>
  <c r="L667" i="64" s="1"/>
  <c r="L668" i="64" s="1"/>
  <c r="L669" i="64" s="1"/>
  <c r="L670" i="64" s="1"/>
  <c r="L671" i="64" s="1"/>
  <c r="L672" i="64" s="1"/>
  <c r="L673" i="64" s="1"/>
  <c r="L674" i="64" s="1"/>
  <c r="L675" i="64" s="1"/>
  <c r="L676" i="64" s="1"/>
  <c r="L677" i="64" s="1"/>
  <c r="L678" i="64" s="1"/>
  <c r="L679" i="64" s="1"/>
  <c r="L680" i="64" s="1"/>
  <c r="L681" i="64" s="1"/>
  <c r="L682" i="64" s="1"/>
  <c r="L683" i="64" s="1"/>
  <c r="L684" i="64" s="1"/>
  <c r="L685" i="64" s="1"/>
  <c r="L686" i="64" s="1"/>
  <c r="L687" i="64" s="1"/>
  <c r="L688" i="64" s="1"/>
  <c r="L689" i="64" s="1"/>
  <c r="L690" i="64" s="1"/>
  <c r="L691" i="64" s="1"/>
  <c r="L692" i="64" s="1"/>
  <c r="L693" i="64" s="1"/>
  <c r="L694" i="64" s="1"/>
  <c r="L695" i="64" s="1"/>
  <c r="L696" i="64" s="1"/>
  <c r="L697" i="64" s="1"/>
  <c r="L698" i="64" s="1"/>
  <c r="L699" i="64" s="1"/>
  <c r="L700" i="64" s="1"/>
  <c r="L701" i="64" s="1"/>
  <c r="L702" i="64" s="1"/>
  <c r="L703" i="64" s="1"/>
  <c r="L704" i="64" s="1"/>
  <c r="L705" i="64" s="1"/>
  <c r="L706" i="64" s="1"/>
  <c r="L707" i="64" s="1"/>
  <c r="L708" i="64" s="1"/>
  <c r="L709" i="64" s="1"/>
  <c r="L710" i="64" s="1"/>
  <c r="L711" i="64" s="1"/>
  <c r="L712" i="64" s="1"/>
  <c r="L713" i="64" s="1"/>
  <c r="L714" i="64" s="1"/>
  <c r="L715" i="64" s="1"/>
  <c r="L716" i="64" s="1"/>
  <c r="L717" i="64" s="1"/>
  <c r="L718" i="64" s="1"/>
  <c r="L719" i="64" s="1"/>
  <c r="L720" i="64" s="1"/>
  <c r="L721" i="64" s="1"/>
  <c r="L722" i="64" s="1"/>
  <c r="L723" i="64" s="1"/>
  <c r="L724" i="64" s="1"/>
  <c r="L725" i="64" s="1"/>
  <c r="L726" i="64" s="1"/>
  <c r="L727" i="64" s="1"/>
  <c r="L728" i="64" s="1"/>
  <c r="L729" i="64" s="1"/>
  <c r="L730" i="64" s="1"/>
  <c r="L731" i="64" s="1"/>
  <c r="L732" i="64" s="1"/>
  <c r="L733" i="64" s="1"/>
  <c r="L734" i="64" s="1"/>
  <c r="L735" i="64" s="1"/>
  <c r="L736" i="64" s="1"/>
  <c r="L737" i="64" s="1"/>
  <c r="L738" i="64" s="1"/>
  <c r="L739" i="64" s="1"/>
  <c r="L740" i="64" s="1"/>
  <c r="L741" i="64" s="1"/>
  <c r="L742" i="64" s="1"/>
  <c r="L743" i="64" s="1"/>
  <c r="L744" i="64" s="1"/>
  <c r="L745" i="64" s="1"/>
  <c r="L746" i="64" s="1"/>
  <c r="L747" i="64" s="1"/>
  <c r="L748" i="64" s="1"/>
  <c r="L749" i="64" s="1"/>
  <c r="L750" i="64" s="1"/>
  <c r="L751" i="64" s="1"/>
  <c r="L752" i="64" s="1"/>
  <c r="L753" i="64" s="1"/>
  <c r="L754" i="64" s="1"/>
  <c r="L755" i="64" s="1"/>
  <c r="L756" i="64" s="1"/>
  <c r="L757" i="64" s="1"/>
  <c r="L758" i="64" s="1"/>
  <c r="L759" i="64" s="1"/>
  <c r="L760" i="64" s="1"/>
  <c r="L761" i="64" s="1"/>
  <c r="L762" i="64" s="1"/>
  <c r="L763" i="64" s="1"/>
  <c r="L764" i="64" s="1"/>
  <c r="L765" i="64" s="1"/>
  <c r="L766" i="64" s="1"/>
  <c r="L767" i="64" s="1"/>
  <c r="L768" i="64" s="1"/>
  <c r="L769" i="64" s="1"/>
  <c r="L770" i="64" s="1"/>
  <c r="L771" i="64" s="1"/>
  <c r="L772" i="64" s="1"/>
  <c r="L773" i="64" s="1"/>
  <c r="L774" i="64" s="1"/>
  <c r="L775" i="64" s="1"/>
  <c r="L776" i="64" s="1"/>
  <c r="L777" i="64" s="1"/>
  <c r="L778" i="64" s="1"/>
  <c r="L779" i="64" s="1"/>
  <c r="L780" i="64" s="1"/>
  <c r="L781" i="64" s="1"/>
  <c r="L782" i="64" s="1"/>
  <c r="L783" i="64" s="1"/>
  <c r="L784" i="64" s="1"/>
  <c r="L785" i="64" s="1"/>
  <c r="L786" i="64" s="1"/>
  <c r="L787" i="64" s="1"/>
  <c r="L788" i="64" s="1"/>
  <c r="L789" i="64" s="1"/>
  <c r="L790" i="64" s="1"/>
  <c r="L791" i="64" s="1"/>
  <c r="L792" i="64" s="1"/>
  <c r="L793" i="64" s="1"/>
  <c r="L794" i="64" s="1"/>
  <c r="L795" i="64" s="1"/>
  <c r="L796" i="64" s="1"/>
  <c r="L797" i="64" s="1"/>
  <c r="L798" i="64" s="1"/>
  <c r="L799" i="64" s="1"/>
  <c r="L800" i="64" s="1"/>
  <c r="L801" i="64" s="1"/>
  <c r="L802" i="64" s="1"/>
  <c r="L803" i="64" s="1"/>
  <c r="L804" i="64" s="1"/>
  <c r="L805" i="64" s="1"/>
  <c r="L806" i="64" s="1"/>
  <c r="L807" i="64" s="1"/>
  <c r="L808" i="64" s="1"/>
  <c r="L809" i="64" s="1"/>
  <c r="L810" i="64" s="1"/>
  <c r="L811" i="64" s="1"/>
  <c r="L812" i="64" s="1"/>
  <c r="L813" i="64" s="1"/>
  <c r="L814" i="64" s="1"/>
  <c r="L815" i="64" s="1"/>
  <c r="L816" i="64" s="1"/>
  <c r="L817" i="64" s="1"/>
  <c r="L818" i="64" s="1"/>
  <c r="L819" i="64" s="1"/>
  <c r="L820" i="64" s="1"/>
  <c r="L821" i="64" s="1"/>
  <c r="L822" i="64" s="1"/>
  <c r="L823" i="64" s="1"/>
  <c r="L824" i="64" s="1"/>
  <c r="L825" i="64" s="1"/>
  <c r="L826" i="64" s="1"/>
  <c r="L827" i="64" s="1"/>
  <c r="L828" i="64" s="1"/>
  <c r="L829" i="64" s="1"/>
  <c r="L830" i="64" s="1"/>
  <c r="L831" i="64" s="1"/>
  <c r="L832" i="64" s="1"/>
  <c r="L833" i="64" s="1"/>
  <c r="L834" i="64" s="1"/>
  <c r="L835" i="64" s="1"/>
  <c r="L836" i="64" s="1"/>
  <c r="L837" i="64" s="1"/>
  <c r="L838" i="64" s="1"/>
  <c r="L839" i="64" s="1"/>
  <c r="L840" i="64" s="1"/>
  <c r="L841" i="64" s="1"/>
  <c r="L842" i="64" s="1"/>
  <c r="L843" i="64" s="1"/>
  <c r="L844" i="64" s="1"/>
  <c r="L845" i="64" s="1"/>
  <c r="L846" i="64" s="1"/>
  <c r="L847" i="64" s="1"/>
  <c r="L848" i="64" s="1"/>
  <c r="L849" i="64" s="1"/>
  <c r="L850" i="64" s="1"/>
  <c r="L851" i="64" s="1"/>
  <c r="L852" i="64" s="1"/>
  <c r="L853" i="64" s="1"/>
  <c r="L854" i="64" s="1"/>
  <c r="L855" i="64" s="1"/>
  <c r="L856" i="64" s="1"/>
  <c r="L857" i="64" s="1"/>
  <c r="L858" i="64" s="1"/>
  <c r="L859" i="64" s="1"/>
  <c r="L860" i="64" s="1"/>
  <c r="L861" i="64" s="1"/>
  <c r="L862" i="64" s="1"/>
  <c r="L863" i="64" s="1"/>
  <c r="L864" i="64" s="1"/>
  <c r="L865" i="64" s="1"/>
  <c r="L866" i="64" s="1"/>
  <c r="L867" i="64" s="1"/>
  <c r="L868" i="64" s="1"/>
  <c r="L869" i="64" s="1"/>
  <c r="L870" i="64" s="1"/>
  <c r="L871" i="64" s="1"/>
  <c r="L872" i="64" s="1"/>
  <c r="L873" i="64" s="1"/>
  <c r="L874" i="64" s="1"/>
  <c r="L875" i="64" s="1"/>
  <c r="L876" i="64" s="1"/>
  <c r="L877" i="64" s="1"/>
  <c r="L878" i="64" s="1"/>
  <c r="L879" i="64" s="1"/>
  <c r="L880" i="64" s="1"/>
  <c r="L881" i="64" s="1"/>
  <c r="L882" i="64" s="1"/>
  <c r="L883" i="64" s="1"/>
  <c r="L884" i="64" s="1"/>
  <c r="L885" i="64" s="1"/>
  <c r="L886" i="64" s="1"/>
  <c r="L887" i="64" s="1"/>
  <c r="L888" i="64" s="1"/>
  <c r="L889" i="64" s="1"/>
  <c r="L890" i="64" s="1"/>
  <c r="L891" i="64" s="1"/>
  <c r="L892" i="64" s="1"/>
  <c r="L893" i="64" s="1"/>
  <c r="L894" i="64" s="1"/>
  <c r="L895" i="64" s="1"/>
  <c r="L896" i="64" s="1"/>
  <c r="L897" i="64" s="1"/>
  <c r="L898" i="64" s="1"/>
  <c r="L899" i="64" s="1"/>
  <c r="L900" i="64" s="1"/>
  <c r="L901" i="64" s="1"/>
  <c r="L902" i="64" s="1"/>
  <c r="L903" i="64" s="1"/>
  <c r="L904" i="64" s="1"/>
  <c r="L905" i="64" s="1"/>
  <c r="L906" i="64" s="1"/>
  <c r="L907" i="64" s="1"/>
  <c r="L908" i="64" s="1"/>
  <c r="L909" i="64" s="1"/>
  <c r="L910" i="64" s="1"/>
  <c r="L911" i="64" s="1"/>
  <c r="L912" i="64" s="1"/>
  <c r="L913" i="64" s="1"/>
  <c r="L914" i="64" s="1"/>
  <c r="L915" i="64" s="1"/>
  <c r="L916" i="64" s="1"/>
  <c r="L917" i="64" s="1"/>
  <c r="L918" i="64" s="1"/>
  <c r="L919" i="64" s="1"/>
  <c r="L920" i="64" s="1"/>
  <c r="L921" i="64" s="1"/>
  <c r="L922" i="64" s="1"/>
  <c r="L923" i="64" s="1"/>
  <c r="L924" i="64" s="1"/>
  <c r="L925" i="64" s="1"/>
  <c r="L926" i="64" s="1"/>
  <c r="L927" i="64" s="1"/>
  <c r="L928" i="64" s="1"/>
  <c r="L929" i="64" s="1"/>
  <c r="L930" i="64" s="1"/>
  <c r="L931" i="64" s="1"/>
  <c r="L932" i="64" s="1"/>
  <c r="L933" i="64" s="1"/>
  <c r="L934" i="64" s="1"/>
  <c r="L935" i="64" s="1"/>
  <c r="L936" i="64" s="1"/>
  <c r="L937" i="64" s="1"/>
  <c r="L938" i="64" s="1"/>
  <c r="L939" i="64" s="1"/>
  <c r="L940" i="64" s="1"/>
  <c r="L941" i="64" s="1"/>
  <c r="L942" i="64" s="1"/>
  <c r="L943" i="64" s="1"/>
  <c r="L944" i="64" s="1"/>
  <c r="L945" i="64" s="1"/>
  <c r="L946" i="64" s="1"/>
  <c r="L947" i="64" s="1"/>
  <c r="L948" i="64" s="1"/>
  <c r="L949" i="64" s="1"/>
  <c r="L950" i="64" s="1"/>
  <c r="L951" i="64" s="1"/>
  <c r="L952" i="64" s="1"/>
  <c r="L953" i="64" s="1"/>
  <c r="L954" i="64" s="1"/>
  <c r="L955" i="64" s="1"/>
  <c r="L956" i="64" s="1"/>
  <c r="L957" i="64" s="1"/>
  <c r="L958" i="64" s="1"/>
  <c r="L959" i="64" s="1"/>
  <c r="L960" i="64" s="1"/>
  <c r="L961" i="64" s="1"/>
  <c r="L962" i="64" s="1"/>
  <c r="L963" i="64" s="1"/>
  <c r="L964" i="64" s="1"/>
  <c r="L965" i="64" s="1"/>
  <c r="L966" i="64" s="1"/>
  <c r="L967" i="64" s="1"/>
  <c r="L968" i="64" s="1"/>
  <c r="L969" i="64" s="1"/>
  <c r="L970" i="64" s="1"/>
  <c r="L971" i="64" s="1"/>
  <c r="L972" i="64" s="1"/>
  <c r="L973" i="64" s="1"/>
  <c r="L974" i="64" s="1"/>
  <c r="L975" i="64" s="1"/>
  <c r="L976" i="64" s="1"/>
  <c r="L977" i="64" s="1"/>
  <c r="L978" i="64" s="1"/>
  <c r="L979" i="64" s="1"/>
  <c r="L980" i="64" s="1"/>
  <c r="L981" i="64" s="1"/>
  <c r="L982" i="64" s="1"/>
  <c r="L983" i="64" s="1"/>
  <c r="L984" i="64" s="1"/>
  <c r="L985" i="64" s="1"/>
  <c r="L986" i="64" s="1"/>
  <c r="L987" i="64" s="1"/>
  <c r="L988" i="64" s="1"/>
  <c r="L989" i="64" s="1"/>
  <c r="L990" i="64" s="1"/>
  <c r="L991" i="64" s="1"/>
  <c r="L992" i="64" s="1"/>
  <c r="L993" i="64" s="1"/>
  <c r="L994" i="64" s="1"/>
  <c r="L995" i="64" s="1"/>
  <c r="L996" i="64" s="1"/>
  <c r="L997" i="64" s="1"/>
  <c r="L998" i="64" s="1"/>
  <c r="L999" i="64" s="1"/>
  <c r="L1000" i="64" s="1"/>
  <c r="L1001" i="64" s="1"/>
  <c r="L1002" i="64" s="1"/>
  <c r="L1003" i="64" s="1"/>
  <c r="L1004" i="64" s="1"/>
  <c r="L1005" i="64" s="1"/>
  <c r="L1006" i="64" s="1"/>
  <c r="L1007" i="64" s="1"/>
  <c r="L1008" i="64" s="1"/>
  <c r="L1009" i="64" s="1"/>
  <c r="L1010" i="64" s="1"/>
  <c r="L1011" i="64" s="1"/>
  <c r="L1012" i="64" s="1"/>
  <c r="L1013" i="64" s="1"/>
  <c r="L1014" i="64" s="1"/>
  <c r="L1015" i="64" s="1"/>
  <c r="L1016" i="64" s="1"/>
  <c r="L1017" i="64" s="1"/>
  <c r="L1018" i="64" s="1"/>
  <c r="L1019" i="64" s="1"/>
  <c r="L1020" i="64" s="1"/>
  <c r="L1021" i="64" s="1"/>
  <c r="L1022" i="64" s="1"/>
  <c r="L1023" i="64" s="1"/>
  <c r="L1024" i="64" s="1"/>
  <c r="L1025" i="64" s="1"/>
  <c r="L1026" i="64" s="1"/>
  <c r="L1027" i="64" s="1"/>
  <c r="L1028" i="64" s="1"/>
  <c r="L1029" i="64" s="1"/>
  <c r="L1030" i="64" s="1"/>
  <c r="L1031" i="64" s="1"/>
  <c r="L1032" i="64" s="1"/>
  <c r="L1033" i="64" s="1"/>
  <c r="L1034" i="64" s="1"/>
  <c r="L1035" i="64" s="1"/>
  <c r="L1036" i="64" s="1"/>
  <c r="L1037" i="64" s="1"/>
  <c r="L1038" i="64" s="1"/>
  <c r="L1039" i="64" s="1"/>
  <c r="L1040" i="64" s="1"/>
  <c r="L1041" i="64" s="1"/>
  <c r="L1042" i="64" s="1"/>
  <c r="L1043" i="64" s="1"/>
  <c r="L1044" i="64" s="1"/>
  <c r="L1045" i="64" s="1"/>
  <c r="L1046" i="64" s="1"/>
  <c r="L1047" i="64" s="1"/>
  <c r="L1048" i="64" s="1"/>
  <c r="L1049" i="64" s="1"/>
  <c r="L1050" i="64" s="1"/>
  <c r="L1051" i="64" s="1"/>
  <c r="L1052" i="64" s="1"/>
  <c r="L1053" i="64" s="1"/>
  <c r="L1054" i="64" s="1"/>
  <c r="L1055" i="64" s="1"/>
  <c r="L1056" i="64" s="1"/>
  <c r="L1057" i="64" s="1"/>
  <c r="L1058" i="64" s="1"/>
  <c r="L1059" i="64" s="1"/>
  <c r="L1060" i="64" s="1"/>
  <c r="L1061" i="64" s="1"/>
  <c r="L1062" i="64" s="1"/>
  <c r="L1063" i="64" s="1"/>
  <c r="L1064" i="64" s="1"/>
  <c r="L1065" i="64" s="1"/>
  <c r="L1066" i="64" s="1"/>
  <c r="L1067" i="64" s="1"/>
  <c r="L1068" i="64" s="1"/>
  <c r="L1069" i="64" s="1"/>
  <c r="L1070" i="64" s="1"/>
  <c r="L1071" i="64" s="1"/>
  <c r="L1072" i="64" s="1"/>
  <c r="L1073" i="64" s="1"/>
  <c r="L1074" i="64" s="1"/>
  <c r="L1075" i="64" s="1"/>
  <c r="L1076" i="64" s="1"/>
  <c r="L1077" i="64" s="1"/>
  <c r="L1078" i="64" s="1"/>
  <c r="L1079" i="64" s="1"/>
  <c r="L1080" i="64" s="1"/>
  <c r="L1081" i="64" s="1"/>
  <c r="L1082" i="64" s="1"/>
  <c r="L1083" i="64" s="1"/>
  <c r="L1084" i="64" s="1"/>
  <c r="L1085" i="64" s="1"/>
  <c r="L1086" i="64" s="1"/>
  <c r="L1087" i="64" s="1"/>
  <c r="L1088" i="64" s="1"/>
  <c r="L1089" i="64" s="1"/>
  <c r="L1090" i="64" s="1"/>
  <c r="L1091" i="64" s="1"/>
  <c r="L1092" i="64" s="1"/>
  <c r="L1093" i="64" s="1"/>
  <c r="L1094" i="64" s="1"/>
  <c r="L1095" i="64" s="1"/>
  <c r="L1096" i="64" s="1"/>
  <c r="L1097" i="64" s="1"/>
  <c r="L1098" i="64" s="1"/>
  <c r="L1099" i="64" s="1"/>
  <c r="L1100" i="64" s="1"/>
  <c r="L1101" i="64" s="1"/>
  <c r="L1102" i="64" s="1"/>
  <c r="L1103" i="64" s="1"/>
  <c r="L1104" i="64" s="1"/>
  <c r="L1105" i="64" s="1"/>
  <c r="L1106" i="64" s="1"/>
  <c r="L1107" i="64" s="1"/>
  <c r="L1108" i="64" s="1"/>
  <c r="L1109" i="64" s="1"/>
  <c r="L1110" i="64" s="1"/>
  <c r="L1111" i="64" s="1"/>
  <c r="L1112" i="64" s="1"/>
  <c r="L1113" i="64" s="1"/>
  <c r="L1114" i="64" s="1"/>
  <c r="L1115" i="64" s="1"/>
  <c r="L1116" i="64" s="1"/>
  <c r="L1117" i="64" s="1"/>
  <c r="L1118" i="64" s="1"/>
  <c r="L1119" i="64" s="1"/>
  <c r="L1120" i="64" s="1"/>
  <c r="L1121" i="64" s="1"/>
  <c r="L1122" i="64" s="1"/>
  <c r="L1123" i="64" s="1"/>
  <c r="L1124" i="64" s="1"/>
  <c r="L1125" i="64" s="1"/>
  <c r="L1126" i="64" s="1"/>
  <c r="L1127" i="64" s="1"/>
  <c r="L1128" i="64" s="1"/>
  <c r="L1129" i="64" s="1"/>
  <c r="L1130" i="64" s="1"/>
  <c r="L1131" i="64" s="1"/>
  <c r="L1132" i="64" s="1"/>
  <c r="L1133" i="64" s="1"/>
  <c r="L1134" i="64" s="1"/>
  <c r="L1135" i="64" s="1"/>
  <c r="L1136" i="64" s="1"/>
  <c r="L1137" i="64" s="1"/>
  <c r="L1138" i="64" s="1"/>
  <c r="L1139" i="64" s="1"/>
  <c r="L1140" i="64" s="1"/>
  <c r="L1141" i="64" s="1"/>
  <c r="L1142" i="64" s="1"/>
  <c r="L1143" i="64" s="1"/>
  <c r="L1144" i="64" s="1"/>
  <c r="L1145" i="64" s="1"/>
  <c r="L1146" i="64" s="1"/>
  <c r="L1147" i="64" s="1"/>
  <c r="L1148" i="64" s="1"/>
  <c r="L1149" i="64" s="1"/>
  <c r="L1150" i="64" s="1"/>
  <c r="L1151" i="64" s="1"/>
  <c r="L1152" i="64" s="1"/>
  <c r="L1153" i="64" s="1"/>
  <c r="L1154" i="64" s="1"/>
  <c r="L1155" i="64" s="1"/>
  <c r="L1156" i="64" s="1"/>
  <c r="L1157" i="64" s="1"/>
  <c r="L1158" i="64" s="1"/>
  <c r="L1159" i="64" s="1"/>
  <c r="L1160" i="64" s="1"/>
  <c r="L1161" i="64" s="1"/>
  <c r="L1162" i="64" s="1"/>
  <c r="L1163" i="64" s="1"/>
  <c r="L1164" i="64" s="1"/>
  <c r="L1165" i="64" s="1"/>
  <c r="L1166" i="64" s="1"/>
  <c r="L1167" i="64" s="1"/>
  <c r="L1168" i="64" s="1"/>
  <c r="L1169" i="64" s="1"/>
  <c r="L1170" i="64" s="1"/>
  <c r="L1171" i="64" s="1"/>
  <c r="L1172" i="64" s="1"/>
  <c r="L1173" i="64" s="1"/>
  <c r="L1174" i="64" s="1"/>
  <c r="L1175" i="64" s="1"/>
  <c r="L1176" i="64" s="1"/>
  <c r="L1177" i="64" s="1"/>
  <c r="L1178" i="64" s="1"/>
  <c r="L1179" i="64" s="1"/>
  <c r="L1180" i="64" s="1"/>
  <c r="L1181" i="64" s="1"/>
  <c r="L1182" i="64" s="1"/>
  <c r="L1183" i="64" s="1"/>
  <c r="L1184" i="64" s="1"/>
  <c r="L1185" i="64" s="1"/>
  <c r="L1186" i="64" s="1"/>
  <c r="L5" i="64"/>
  <c r="L6" i="64" s="1"/>
  <c r="L7" i="64" s="1"/>
  <c r="L8" i="64" s="1"/>
  <c r="L9" i="64" s="1"/>
  <c r="L4" i="64"/>
  <c r="L3" i="64"/>
  <c r="L2" i="64"/>
  <c r="B13" i="44"/>
  <c r="E13" i="44"/>
  <c r="G13" i="44"/>
  <c r="H4" i="44"/>
  <c r="H5" i="44" s="1"/>
  <c r="H6" i="44" s="1"/>
  <c r="H7" i="44" s="1"/>
  <c r="H8" i="44" s="1"/>
  <c r="H9" i="44" s="1"/>
  <c r="H10" i="44" s="1"/>
  <c r="H11" i="44" s="1"/>
  <c r="H3" i="44"/>
  <c r="H2" i="44"/>
  <c r="B9" i="43"/>
  <c r="E9" i="43"/>
  <c r="G9" i="43"/>
  <c r="H4" i="43"/>
  <c r="H5" i="43" s="1"/>
  <c r="H6" i="43" s="1"/>
  <c r="H7" i="43" s="1"/>
  <c r="H3" i="43"/>
  <c r="H2" i="43"/>
  <c r="B4" i="42"/>
  <c r="G4" i="42"/>
  <c r="H2" i="42"/>
  <c r="H4" i="41"/>
  <c r="H5" i="41" s="1"/>
  <c r="H3" i="41"/>
  <c r="H2" i="41"/>
  <c r="G7" i="41"/>
  <c r="B7" i="41"/>
  <c r="B4" i="40"/>
  <c r="G4" i="40"/>
  <c r="H2" i="40"/>
  <c r="G8" i="39"/>
  <c r="B8" i="39"/>
  <c r="H4" i="39"/>
  <c r="H5" i="39" s="1"/>
  <c r="H6" i="39" s="1"/>
  <c r="H3" i="39"/>
  <c r="H2" i="39"/>
  <c r="B5" i="36" l="1"/>
  <c r="G5" i="36"/>
  <c r="H3" i="36"/>
  <c r="H2" i="36"/>
  <c r="B8" i="38"/>
  <c r="G8" i="38"/>
  <c r="H4" i="38"/>
  <c r="H5" i="38" s="1"/>
  <c r="H6" i="38" s="1"/>
  <c r="H3" i="38"/>
  <c r="H2" i="38"/>
  <c r="B16" i="37"/>
  <c r="G16" i="37"/>
  <c r="H4" i="37"/>
  <c r="H5" i="37" s="1"/>
  <c r="H6" i="37" s="1"/>
  <c r="H7" i="37" s="1"/>
  <c r="H8" i="37" s="1"/>
  <c r="H9" i="37" s="1"/>
  <c r="H10" i="37" s="1"/>
  <c r="H11" i="37" s="1"/>
  <c r="H12" i="37" s="1"/>
  <c r="H13" i="37" s="1"/>
  <c r="H14" i="37" s="1"/>
  <c r="H3" i="37"/>
  <c r="H2" i="37"/>
  <c r="G9" i="35"/>
  <c r="H4" i="35"/>
  <c r="H5" i="35" s="1"/>
  <c r="H6" i="35" s="1"/>
  <c r="H7" i="35" s="1"/>
  <c r="H3" i="35"/>
  <c r="H2" i="35"/>
  <c r="B9" i="35"/>
  <c r="H2" i="34"/>
  <c r="B8" i="30"/>
  <c r="G8" i="30"/>
  <c r="H4" i="30"/>
  <c r="H5" i="30" s="1"/>
  <c r="H6" i="30" s="1"/>
  <c r="H3" i="30"/>
  <c r="H2" i="30"/>
  <c r="G6" i="28"/>
  <c r="H4" i="28"/>
  <c r="H3" i="28"/>
  <c r="H2" i="28"/>
  <c r="B6" i="28"/>
  <c r="G9" i="26"/>
  <c r="H4" i="26"/>
  <c r="H5" i="26" s="1"/>
  <c r="H6" i="26" s="1"/>
  <c r="H7" i="26" s="1"/>
  <c r="H3" i="26"/>
  <c r="H2" i="26"/>
  <c r="B9" i="26"/>
  <c r="G5" i="24"/>
  <c r="H3" i="24"/>
  <c r="H2" i="24"/>
  <c r="B5" i="24"/>
  <c r="G5" i="22"/>
  <c r="H3" i="22"/>
  <c r="H2" i="22"/>
  <c r="G10" i="20"/>
  <c r="H5" i="20"/>
  <c r="H6" i="20" s="1"/>
  <c r="H7" i="20" s="1"/>
  <c r="H8" i="20" s="1"/>
  <c r="H4" i="20"/>
  <c r="H3" i="20"/>
  <c r="H2" i="20"/>
  <c r="B10" i="20"/>
  <c r="G8" i="18"/>
  <c r="H4" i="18"/>
  <c r="H5" i="18" s="1"/>
  <c r="H6" i="18" s="1"/>
  <c r="H3" i="18"/>
  <c r="H2" i="18"/>
  <c r="B8" i="18"/>
  <c r="B9" i="17"/>
  <c r="G9" i="17"/>
  <c r="H4" i="17"/>
  <c r="H5" i="17" s="1"/>
  <c r="H6" i="17" s="1"/>
  <c r="H7" i="17" s="1"/>
  <c r="H3" i="17"/>
  <c r="H2" i="17"/>
  <c r="B49" i="16"/>
  <c r="G49" i="16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3" i="16"/>
  <c r="H2" i="16"/>
  <c r="G18" i="14"/>
  <c r="B18" i="14"/>
  <c r="H5" i="14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4" i="14"/>
  <c r="H3" i="14"/>
  <c r="H2" i="14"/>
  <c r="G39" i="13"/>
  <c r="B39" i="13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" i="13"/>
  <c r="H2" i="13"/>
  <c r="G21" i="12"/>
  <c r="H4" i="12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3" i="12"/>
  <c r="H2" i="12"/>
  <c r="G5" i="11"/>
  <c r="H3" i="11"/>
  <c r="H2" i="11"/>
  <c r="H4" i="10"/>
  <c r="H5" i="10" s="1"/>
  <c r="H6" i="10" s="1"/>
  <c r="H3" i="10"/>
  <c r="H2" i="10"/>
  <c r="H4" i="46"/>
  <c r="H3" i="46"/>
  <c r="H2" i="46"/>
  <c r="H5" i="48"/>
  <c r="H6" i="48" s="1"/>
  <c r="H7" i="48" s="1"/>
  <c r="H8" i="48" s="1"/>
  <c r="H9" i="48" s="1"/>
  <c r="H10" i="48" s="1"/>
  <c r="H11" i="48" s="1"/>
  <c r="H12" i="48" s="1"/>
  <c r="H13" i="48" s="1"/>
  <c r="H14" i="48" s="1"/>
  <c r="H15" i="48" s="1"/>
  <c r="H16" i="48" s="1"/>
  <c r="H17" i="48" s="1"/>
  <c r="H18" i="48" s="1"/>
  <c r="H19" i="48" s="1"/>
  <c r="H20" i="48" s="1"/>
  <c r="H21" i="48" s="1"/>
  <c r="H22" i="48" s="1"/>
  <c r="H23" i="48" s="1"/>
  <c r="H24" i="48" s="1"/>
  <c r="H25" i="48" s="1"/>
  <c r="H26" i="48" s="1"/>
  <c r="H27" i="48" s="1"/>
  <c r="H28" i="48" s="1"/>
  <c r="H4" i="48"/>
  <c r="H3" i="48"/>
  <c r="H2" i="48"/>
  <c r="H4" i="51"/>
  <c r="H5" i="51" s="1"/>
  <c r="H6" i="51" s="1"/>
  <c r="H7" i="51" s="1"/>
  <c r="H8" i="51" s="1"/>
  <c r="H9" i="51" s="1"/>
  <c r="H10" i="51" s="1"/>
  <c r="H11" i="51" s="1"/>
  <c r="H12" i="51" s="1"/>
  <c r="H13" i="51" s="1"/>
  <c r="H14" i="51" s="1"/>
  <c r="H15" i="51" s="1"/>
  <c r="H16" i="51" s="1"/>
  <c r="H17" i="51" s="1"/>
  <c r="H18" i="51" s="1"/>
  <c r="H19" i="51" s="1"/>
  <c r="H20" i="51" s="1"/>
  <c r="H21" i="51" s="1"/>
  <c r="H22" i="51" s="1"/>
  <c r="H3" i="51"/>
  <c r="H2" i="51"/>
  <c r="H4" i="50"/>
  <c r="H5" i="50" s="1"/>
  <c r="H6" i="50" s="1"/>
  <c r="H7" i="50" s="1"/>
  <c r="H8" i="50" s="1"/>
  <c r="H9" i="50" s="1"/>
  <c r="H10" i="50" s="1"/>
  <c r="H11" i="50" s="1"/>
  <c r="H12" i="50" s="1"/>
  <c r="H13" i="50" s="1"/>
  <c r="H14" i="50" s="1"/>
  <c r="H15" i="50" s="1"/>
  <c r="H16" i="50" s="1"/>
  <c r="H17" i="50" s="1"/>
  <c r="H18" i="50" s="1"/>
  <c r="H19" i="50" s="1"/>
  <c r="H20" i="50" s="1"/>
  <c r="H21" i="50" s="1"/>
  <c r="H22" i="50" s="1"/>
  <c r="H23" i="50" s="1"/>
  <c r="H24" i="50" s="1"/>
  <c r="H25" i="50" s="1"/>
  <c r="H26" i="50" s="1"/>
  <c r="H27" i="50" s="1"/>
  <c r="H28" i="50" s="1"/>
  <c r="H29" i="50" s="1"/>
  <c r="H30" i="50" s="1"/>
  <c r="H31" i="50" s="1"/>
  <c r="H32" i="50" s="1"/>
  <c r="H33" i="50" s="1"/>
  <c r="H34" i="50" s="1"/>
  <c r="H35" i="50" s="1"/>
  <c r="H36" i="50" s="1"/>
  <c r="H37" i="50" s="1"/>
  <c r="H38" i="50" s="1"/>
  <c r="H39" i="50" s="1"/>
  <c r="H40" i="50" s="1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3" i="50"/>
  <c r="H2" i="50"/>
  <c r="G8" i="52"/>
  <c r="H4" i="52"/>
  <c r="H5" i="52" s="1"/>
  <c r="H6" i="52" s="1"/>
  <c r="H3" i="52"/>
  <c r="H2" i="52"/>
  <c r="G5" i="55"/>
  <c r="H3" i="55"/>
  <c r="H2" i="55"/>
  <c r="G81" i="54"/>
  <c r="G6" i="56"/>
  <c r="H4" i="56"/>
  <c r="H3" i="56"/>
  <c r="H2" i="56"/>
  <c r="G7" i="59"/>
  <c r="H4" i="59"/>
  <c r="H5" i="59" s="1"/>
  <c r="H3" i="59"/>
  <c r="H2" i="59"/>
  <c r="G10" i="58"/>
  <c r="H5" i="58"/>
  <c r="H6" i="58" s="1"/>
  <c r="H7" i="58" s="1"/>
  <c r="H8" i="58" s="1"/>
  <c r="H4" i="58"/>
  <c r="H3" i="58"/>
  <c r="H2" i="58"/>
  <c r="L49" i="60"/>
  <c r="M4" i="60"/>
  <c r="M5" i="60" s="1"/>
  <c r="M6" i="60" s="1"/>
  <c r="M7" i="60" s="1"/>
  <c r="M8" i="60" s="1"/>
  <c r="M9" i="60" s="1"/>
  <c r="M10" i="60" s="1"/>
  <c r="M11" i="60" s="1"/>
  <c r="M12" i="60" s="1"/>
  <c r="M13" i="60" s="1"/>
  <c r="M14" i="60" s="1"/>
  <c r="M15" i="60" s="1"/>
  <c r="M16" i="60" s="1"/>
  <c r="M17" i="60" s="1"/>
  <c r="M18" i="60" s="1"/>
  <c r="M19" i="60" s="1"/>
  <c r="M20" i="60" s="1"/>
  <c r="M21" i="60" s="1"/>
  <c r="M22" i="60" s="1"/>
  <c r="M23" i="60" s="1"/>
  <c r="M24" i="60" s="1"/>
  <c r="M25" i="60" s="1"/>
  <c r="M26" i="60" s="1"/>
  <c r="M27" i="60" s="1"/>
  <c r="M28" i="60" s="1"/>
  <c r="M29" i="60" s="1"/>
  <c r="M30" i="60" s="1"/>
  <c r="M31" i="60" s="1"/>
  <c r="M32" i="60" s="1"/>
  <c r="M33" i="60" s="1"/>
  <c r="M34" i="60" s="1"/>
  <c r="M35" i="60" s="1"/>
  <c r="M36" i="60" s="1"/>
  <c r="M37" i="60" s="1"/>
  <c r="M38" i="60" s="1"/>
  <c r="M39" i="60" s="1"/>
  <c r="M40" i="60" s="1"/>
  <c r="M41" i="60" s="1"/>
  <c r="M42" i="60" s="1"/>
  <c r="M43" i="60" s="1"/>
  <c r="M44" i="60" s="1"/>
  <c r="M45" i="60" s="1"/>
  <c r="M46" i="60" s="1"/>
  <c r="M3" i="60"/>
  <c r="M2" i="60"/>
  <c r="G9" i="62"/>
  <c r="E9" i="62"/>
  <c r="G12" i="63"/>
  <c r="H4" i="63"/>
  <c r="H5" i="63" s="1"/>
  <c r="H6" i="63" s="1"/>
  <c r="H7" i="63" s="1"/>
  <c r="H8" i="63" s="1"/>
  <c r="H9" i="63" s="1"/>
  <c r="H10" i="63" s="1"/>
  <c r="H3" i="63"/>
  <c r="H2" i="63"/>
  <c r="H4" i="62"/>
  <c r="H5" i="62" s="1"/>
  <c r="H6" i="62" s="1"/>
  <c r="H7" i="62" s="1"/>
  <c r="H3" i="62"/>
  <c r="H2" i="62"/>
  <c r="N4" i="9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 s="1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 s="1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 s="1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3" i="9"/>
  <c r="N2" i="9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3" i="8"/>
  <c r="N2" i="8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3" i="2"/>
  <c r="N2" i="2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J135" i="4"/>
  <c r="M135" i="4" s="1"/>
  <c r="J134" i="4"/>
  <c r="M134" i="4" s="1"/>
  <c r="J133" i="4"/>
  <c r="M133" i="4" s="1"/>
  <c r="J132" i="4"/>
  <c r="M132" i="4" s="1"/>
  <c r="J131" i="4"/>
  <c r="M131" i="4" s="1"/>
  <c r="J130" i="4"/>
  <c r="M130" i="4" s="1"/>
  <c r="J129" i="4"/>
  <c r="M129" i="4" s="1"/>
  <c r="J128" i="4"/>
  <c r="M128" i="4" s="1"/>
  <c r="J127" i="4"/>
  <c r="M127" i="4" s="1"/>
  <c r="F1188" i="64" l="1"/>
  <c r="J101" i="5"/>
  <c r="M101" i="5" s="1"/>
  <c r="J100" i="5"/>
  <c r="M100" i="5" s="1"/>
  <c r="J99" i="5"/>
  <c r="M99" i="5" s="1"/>
  <c r="J98" i="5"/>
  <c r="M98" i="5" s="1"/>
  <c r="J97" i="5"/>
  <c r="M97" i="5" s="1"/>
  <c r="J96" i="5"/>
  <c r="M96" i="5" s="1"/>
  <c r="J95" i="5"/>
  <c r="M95" i="5" s="1"/>
  <c r="J94" i="5"/>
  <c r="M94" i="5" s="1"/>
  <c r="J93" i="5"/>
  <c r="M93" i="5" s="1"/>
  <c r="J92" i="5" l="1"/>
  <c r="M92" i="5" s="1"/>
  <c r="J91" i="5"/>
  <c r="M91" i="5" s="1"/>
  <c r="J90" i="5"/>
  <c r="M90" i="5" s="1"/>
  <c r="F316" i="2" l="1"/>
  <c r="J126" i="4"/>
  <c r="M126" i="4" s="1"/>
  <c r="J125" i="4"/>
  <c r="M125" i="4" s="1"/>
  <c r="J124" i="4"/>
  <c r="J123" i="4"/>
  <c r="M123" i="4" s="1"/>
  <c r="J122" i="4"/>
  <c r="M122" i="4" s="1"/>
  <c r="J121" i="4"/>
  <c r="M121" i="4" s="1"/>
  <c r="J120" i="4"/>
  <c r="M120" i="4" s="1"/>
  <c r="J119" i="4"/>
  <c r="M119" i="4" s="1"/>
  <c r="J118" i="4"/>
  <c r="M118" i="4" s="1"/>
  <c r="J117" i="4"/>
  <c r="M117" i="4" s="1"/>
  <c r="J116" i="4"/>
  <c r="M116" i="4" s="1"/>
  <c r="J115" i="4"/>
  <c r="M115" i="4" s="1"/>
  <c r="J114" i="4"/>
  <c r="M114" i="4" s="1"/>
  <c r="J113" i="4"/>
  <c r="M113" i="4" s="1"/>
  <c r="J112" i="4"/>
  <c r="M112" i="4" s="1"/>
  <c r="J111" i="4"/>
  <c r="M111" i="4" s="1"/>
  <c r="J110" i="4"/>
  <c r="M110" i="4" s="1"/>
  <c r="J109" i="4"/>
  <c r="M109" i="4" s="1"/>
  <c r="J108" i="4"/>
  <c r="M108" i="4" s="1"/>
  <c r="J107" i="4"/>
  <c r="M107" i="4" s="1"/>
  <c r="J106" i="4"/>
  <c r="M106" i="4" s="1"/>
  <c r="J105" i="4"/>
  <c r="M105" i="4" s="1"/>
  <c r="J104" i="4"/>
  <c r="M104" i="4" s="1"/>
  <c r="J103" i="4"/>
  <c r="M103" i="4" s="1"/>
  <c r="J102" i="4"/>
  <c r="M102" i="4" s="1"/>
  <c r="J101" i="4"/>
  <c r="M101" i="4" s="1"/>
  <c r="J100" i="4"/>
  <c r="M100" i="4" s="1"/>
  <c r="J99" i="4"/>
  <c r="M99" i="4" s="1"/>
  <c r="J98" i="4"/>
  <c r="M98" i="4" s="1"/>
  <c r="J97" i="4"/>
  <c r="M97" i="4" s="1"/>
  <c r="J96" i="4"/>
  <c r="M96" i="4" s="1"/>
  <c r="J95" i="4"/>
  <c r="M95" i="4" s="1"/>
  <c r="J94" i="4"/>
  <c r="M94" i="4" s="1"/>
  <c r="J93" i="4"/>
  <c r="M93" i="4" s="1"/>
  <c r="J92" i="4"/>
  <c r="M92" i="4" s="1"/>
  <c r="J91" i="4"/>
  <c r="M91" i="4" s="1"/>
  <c r="F284" i="1"/>
  <c r="G8" i="10"/>
  <c r="B8" i="10"/>
  <c r="M224" i="9"/>
  <c r="F224" i="9"/>
  <c r="F165" i="8"/>
  <c r="M124" i="4" l="1"/>
  <c r="W168" i="65"/>
  <c r="W167" i="65"/>
  <c r="W166" i="65"/>
  <c r="W165" i="65"/>
  <c r="W164" i="65"/>
  <c r="W163" i="65"/>
  <c r="W162" i="65"/>
  <c r="W161" i="65"/>
  <c r="W160" i="65"/>
  <c r="K1186" i="64"/>
  <c r="I1186" i="64"/>
  <c r="K1185" i="64"/>
  <c r="I1185" i="64"/>
  <c r="I1184" i="64"/>
  <c r="K1184" i="64" s="1"/>
  <c r="I1183" i="64"/>
  <c r="K1183" i="64" s="1"/>
  <c r="I1182" i="64"/>
  <c r="K1182" i="64" s="1"/>
  <c r="I1181" i="64"/>
  <c r="K1181" i="64" s="1"/>
  <c r="K1180" i="64"/>
  <c r="I1180" i="64"/>
  <c r="K1179" i="64"/>
  <c r="I1179" i="64"/>
  <c r="K1178" i="64"/>
  <c r="I1178" i="64"/>
  <c r="K1177" i="64"/>
  <c r="I1177" i="64"/>
  <c r="K1176" i="64"/>
  <c r="I1176" i="64"/>
  <c r="I1175" i="64"/>
  <c r="K1175" i="64" s="1"/>
  <c r="I1174" i="64"/>
  <c r="K1174" i="64" s="1"/>
  <c r="I1173" i="64"/>
  <c r="K1173" i="64" s="1"/>
  <c r="I1172" i="64"/>
  <c r="K1172" i="64" s="1"/>
  <c r="I1171" i="64"/>
  <c r="K1171" i="64" s="1"/>
  <c r="I1170" i="64"/>
  <c r="K1170" i="64" s="1"/>
  <c r="I1169" i="64"/>
  <c r="K1169" i="64" s="1"/>
  <c r="K1168" i="64"/>
  <c r="I1168" i="64"/>
  <c r="I1167" i="64"/>
  <c r="K1167" i="64" s="1"/>
  <c r="I1166" i="64"/>
  <c r="K1166" i="64" s="1"/>
  <c r="I1165" i="64"/>
  <c r="K1165" i="64" s="1"/>
  <c r="I1164" i="64"/>
  <c r="K1164" i="64" s="1"/>
  <c r="I1163" i="64"/>
  <c r="K1163" i="64" s="1"/>
  <c r="I1162" i="64"/>
  <c r="K1162" i="64" s="1"/>
  <c r="I1161" i="64"/>
  <c r="K1161" i="64" s="1"/>
  <c r="K1160" i="64"/>
  <c r="I1160" i="64"/>
  <c r="K1159" i="64"/>
  <c r="I1159" i="64"/>
  <c r="K1158" i="64"/>
  <c r="I1158" i="64"/>
  <c r="K1157" i="64"/>
  <c r="I1157" i="64"/>
  <c r="K1156" i="64"/>
  <c r="I1156" i="64"/>
  <c r="I1155" i="64"/>
  <c r="K1155" i="64" s="1"/>
  <c r="I1154" i="64"/>
  <c r="K1154" i="64" s="1"/>
  <c r="K1153" i="64"/>
  <c r="I1153" i="64"/>
  <c r="K1152" i="64"/>
  <c r="I1152" i="64"/>
  <c r="I1151" i="64"/>
  <c r="K1151" i="64" s="1"/>
  <c r="I1150" i="64"/>
  <c r="K1150" i="64" s="1"/>
  <c r="I1149" i="64"/>
  <c r="K1149" i="64" s="1"/>
  <c r="K1148" i="64"/>
  <c r="I1148" i="64"/>
  <c r="I1147" i="64"/>
  <c r="K1147" i="64" s="1"/>
  <c r="K1146" i="64"/>
  <c r="I1146" i="64"/>
  <c r="I1145" i="64"/>
  <c r="K1145" i="64" s="1"/>
  <c r="K1144" i="64"/>
  <c r="I1144" i="64"/>
  <c r="I1143" i="64"/>
  <c r="K1143" i="64" s="1"/>
  <c r="I1142" i="64"/>
  <c r="K1142" i="64" s="1"/>
  <c r="I1141" i="64"/>
  <c r="K1141" i="64" s="1"/>
  <c r="I1140" i="64"/>
  <c r="K1140" i="64" s="1"/>
  <c r="I1139" i="64"/>
  <c r="K1139" i="64" s="1"/>
  <c r="K1138" i="64"/>
  <c r="I1138" i="64"/>
  <c r="I1137" i="64"/>
  <c r="K1137" i="64" s="1"/>
  <c r="I1136" i="64"/>
  <c r="K1136" i="64" s="1"/>
  <c r="I1135" i="64"/>
  <c r="K1135" i="64" s="1"/>
  <c r="I1134" i="64"/>
  <c r="K1134" i="64" s="1"/>
  <c r="I1133" i="64"/>
  <c r="K1133" i="64" s="1"/>
  <c r="I1132" i="64"/>
  <c r="K1132" i="64" s="1"/>
  <c r="I1131" i="64"/>
  <c r="K1131" i="64" s="1"/>
  <c r="K1130" i="64"/>
  <c r="I1130" i="64"/>
  <c r="I1129" i="64"/>
  <c r="K1129" i="64" s="1"/>
  <c r="K1128" i="64"/>
  <c r="I1128" i="64"/>
  <c r="I1127" i="64"/>
  <c r="K1127" i="64" s="1"/>
  <c r="I1126" i="64"/>
  <c r="K1126" i="64" s="1"/>
  <c r="I1125" i="64"/>
  <c r="K1125" i="64" s="1"/>
  <c r="I1124" i="64"/>
  <c r="K1124" i="64" s="1"/>
  <c r="I1123" i="64"/>
  <c r="K1123" i="64" s="1"/>
  <c r="K1122" i="64"/>
  <c r="I1122" i="64"/>
  <c r="K1121" i="64"/>
  <c r="I1121" i="64"/>
  <c r="K1120" i="64"/>
  <c r="I1120" i="64"/>
  <c r="K1119" i="64"/>
  <c r="I1119" i="64"/>
  <c r="K1118" i="64"/>
  <c r="I1118" i="64"/>
  <c r="I1117" i="64"/>
  <c r="K1117" i="64" s="1"/>
  <c r="I1116" i="64"/>
  <c r="K1116" i="64" s="1"/>
  <c r="I1115" i="64"/>
  <c r="K1115" i="64" s="1"/>
  <c r="I1114" i="64"/>
  <c r="K1114" i="64" s="1"/>
  <c r="K1113" i="64"/>
  <c r="I1113" i="64"/>
  <c r="I1112" i="64"/>
  <c r="K1112" i="64" s="1"/>
  <c r="I1111" i="64"/>
  <c r="K1111" i="64" s="1"/>
  <c r="I1110" i="64"/>
  <c r="K1110" i="64" s="1"/>
  <c r="K1109" i="64"/>
  <c r="I1109" i="64"/>
  <c r="K1108" i="64"/>
  <c r="I1108" i="64"/>
  <c r="I1107" i="64"/>
  <c r="K1107" i="64" s="1"/>
  <c r="K1106" i="64"/>
  <c r="I1106" i="64"/>
  <c r="I1105" i="64"/>
  <c r="K1105" i="64" s="1"/>
  <c r="K1104" i="64"/>
  <c r="I1104" i="64"/>
  <c r="K1103" i="64"/>
  <c r="I1103" i="64"/>
  <c r="K1102" i="64"/>
  <c r="I1102" i="64"/>
  <c r="K1101" i="64"/>
  <c r="I1101" i="64"/>
  <c r="K1100" i="64"/>
  <c r="I1100" i="64"/>
  <c r="K1099" i="64"/>
  <c r="I1099" i="64"/>
  <c r="K1098" i="64"/>
  <c r="I1098" i="64"/>
  <c r="I1097" i="64"/>
  <c r="K1097" i="64" s="1"/>
  <c r="I1096" i="64"/>
  <c r="K1096" i="64" s="1"/>
  <c r="I1095" i="64"/>
  <c r="K1095" i="64" s="1"/>
  <c r="I1094" i="64"/>
  <c r="K1094" i="64" s="1"/>
  <c r="I1093" i="64"/>
  <c r="K1093" i="64" s="1"/>
  <c r="K1092" i="64"/>
  <c r="I1092" i="64"/>
  <c r="I1091" i="64"/>
  <c r="K1091" i="64" s="1"/>
  <c r="K1090" i="64"/>
  <c r="I1090" i="64"/>
  <c r="I1089" i="64"/>
  <c r="K1089" i="64" s="1"/>
  <c r="I1088" i="64"/>
  <c r="K1088" i="64" s="1"/>
  <c r="K1087" i="64"/>
  <c r="I1087" i="64"/>
  <c r="I1086" i="64"/>
  <c r="K1086" i="64" s="1"/>
  <c r="I1085" i="64"/>
  <c r="K1085" i="64" s="1"/>
  <c r="I1084" i="64"/>
  <c r="K1084" i="64" s="1"/>
  <c r="I1083" i="64"/>
  <c r="K1083" i="64" s="1"/>
  <c r="K1082" i="64"/>
  <c r="I1082" i="64"/>
  <c r="I1081" i="64"/>
  <c r="K1081" i="64" s="1"/>
  <c r="I1080" i="64"/>
  <c r="K1080" i="64" s="1"/>
  <c r="K1079" i="64"/>
  <c r="I1079" i="64"/>
  <c r="I1078" i="64"/>
  <c r="K1078" i="64" s="1"/>
  <c r="I1077" i="64"/>
  <c r="K1077" i="64" s="1"/>
  <c r="I1076" i="64"/>
  <c r="K1076" i="64" s="1"/>
  <c r="I1075" i="64"/>
  <c r="K1075" i="64" s="1"/>
  <c r="I1074" i="64"/>
  <c r="K1074" i="64" s="1"/>
  <c r="I1073" i="64"/>
  <c r="K1073" i="64" s="1"/>
  <c r="K1072" i="64"/>
  <c r="I1072" i="64"/>
  <c r="I1071" i="64"/>
  <c r="K1071" i="64" s="1"/>
  <c r="K1070" i="64"/>
  <c r="I1070" i="64"/>
  <c r="I1069" i="64"/>
  <c r="K1069" i="64" s="1"/>
  <c r="I1068" i="64"/>
  <c r="K1068" i="64" s="1"/>
  <c r="I1067" i="64"/>
  <c r="K1067" i="64" s="1"/>
  <c r="I1066" i="64"/>
  <c r="K1066" i="64" s="1"/>
  <c r="I1065" i="64"/>
  <c r="K1065" i="64" s="1"/>
  <c r="K1064" i="64"/>
  <c r="I1064" i="64"/>
  <c r="I1063" i="64"/>
  <c r="K1063" i="64" s="1"/>
  <c r="I1062" i="64"/>
  <c r="K1062" i="64" s="1"/>
  <c r="K1061" i="64"/>
  <c r="I1061" i="64"/>
  <c r="I1060" i="64"/>
  <c r="K1060" i="64" s="1"/>
  <c r="K1059" i="64"/>
  <c r="I1059" i="64"/>
  <c r="K1058" i="64"/>
  <c r="I1058" i="64"/>
  <c r="K1057" i="64"/>
  <c r="I1057" i="64"/>
  <c r="K1056" i="64"/>
  <c r="I1056" i="64"/>
  <c r="K1055" i="64"/>
  <c r="I1055" i="64"/>
  <c r="I1054" i="64"/>
  <c r="K1054" i="64" s="1"/>
  <c r="I1053" i="64"/>
  <c r="K1053" i="64" s="1"/>
  <c r="I1052" i="64"/>
  <c r="K1052" i="64" s="1"/>
  <c r="K1051" i="64"/>
  <c r="I1051" i="64"/>
  <c r="I1050" i="64"/>
  <c r="K1050" i="64" s="1"/>
  <c r="I1049" i="64"/>
  <c r="K1049" i="64" s="1"/>
  <c r="K1048" i="64"/>
  <c r="I1048" i="64"/>
  <c r="I1047" i="64"/>
  <c r="K1047" i="64" s="1"/>
  <c r="K1046" i="64"/>
  <c r="I1046" i="64"/>
  <c r="I1045" i="64"/>
  <c r="K1045" i="64" s="1"/>
  <c r="K1044" i="64"/>
  <c r="I1044" i="64"/>
  <c r="I1043" i="64"/>
  <c r="K1043" i="64" s="1"/>
  <c r="I1042" i="64"/>
  <c r="K1042" i="64" s="1"/>
  <c r="K1041" i="64"/>
  <c r="I1041" i="64"/>
  <c r="I1040" i="64"/>
  <c r="K1040" i="64" s="1"/>
  <c r="K1039" i="64"/>
  <c r="I1039" i="64"/>
  <c r="I1038" i="64"/>
  <c r="K1038" i="64" s="1"/>
  <c r="I1037" i="64"/>
  <c r="K1037" i="64" s="1"/>
  <c r="I1036" i="64"/>
  <c r="K1036" i="64" s="1"/>
  <c r="I1035" i="64"/>
  <c r="K1035" i="64" s="1"/>
  <c r="K1034" i="64"/>
  <c r="I1034" i="64"/>
  <c r="K1033" i="64"/>
  <c r="I1033" i="64"/>
  <c r="K1032" i="64"/>
  <c r="I1032" i="64"/>
  <c r="I1031" i="64"/>
  <c r="K1031" i="64" s="1"/>
  <c r="K1030" i="64"/>
  <c r="I1030" i="64"/>
  <c r="K1029" i="64"/>
  <c r="I1029" i="64"/>
  <c r="K1028" i="64"/>
  <c r="I1028" i="64"/>
  <c r="K1027" i="64"/>
  <c r="I1027" i="64"/>
  <c r="K1026" i="64"/>
  <c r="I1026" i="64"/>
  <c r="K1025" i="64"/>
  <c r="I1025" i="64"/>
  <c r="K1024" i="64"/>
  <c r="I1024" i="64"/>
  <c r="I1023" i="64"/>
  <c r="K1023" i="64" s="1"/>
  <c r="I1022" i="64"/>
  <c r="K1022" i="64" s="1"/>
  <c r="I1021" i="64"/>
  <c r="K1021" i="64" s="1"/>
  <c r="I1020" i="64"/>
  <c r="K1020" i="64" s="1"/>
  <c r="I1019" i="64"/>
  <c r="K1019" i="64" s="1"/>
  <c r="K1018" i="64"/>
  <c r="I1018" i="64"/>
  <c r="I1017" i="64"/>
  <c r="K1017" i="64" s="1"/>
  <c r="I1016" i="64"/>
  <c r="K1016" i="64" s="1"/>
  <c r="I1015" i="64"/>
  <c r="K1015" i="64" s="1"/>
  <c r="I1014" i="64"/>
  <c r="K1014" i="64" s="1"/>
  <c r="I1013" i="64"/>
  <c r="K1013" i="64" s="1"/>
  <c r="I1012" i="64"/>
  <c r="K1012" i="64" s="1"/>
  <c r="I1011" i="64"/>
  <c r="K1011" i="64" s="1"/>
  <c r="K1010" i="64"/>
  <c r="I1010" i="64"/>
  <c r="K1009" i="64"/>
  <c r="I1009" i="64"/>
  <c r="K1008" i="64"/>
  <c r="I1008" i="64"/>
  <c r="K1007" i="64"/>
  <c r="I1007" i="64"/>
  <c r="K1006" i="64"/>
  <c r="I1006" i="64"/>
  <c r="I1005" i="64"/>
  <c r="K1005" i="64" s="1"/>
  <c r="K1004" i="64"/>
  <c r="I1004" i="64"/>
  <c r="I1003" i="64"/>
  <c r="K1003" i="64" s="1"/>
  <c r="I1002" i="64"/>
  <c r="K1002" i="64" s="1"/>
  <c r="I1001" i="64"/>
  <c r="K1001" i="64" s="1"/>
  <c r="I1000" i="64"/>
  <c r="K1000" i="64" s="1"/>
  <c r="K999" i="64"/>
  <c r="I999" i="64"/>
  <c r="K998" i="64"/>
  <c r="I998" i="64"/>
  <c r="I997" i="64"/>
  <c r="K997" i="64" s="1"/>
  <c r="K996" i="64"/>
  <c r="I996" i="64"/>
  <c r="I995" i="64"/>
  <c r="K995" i="64" s="1"/>
  <c r="I994" i="64"/>
  <c r="K994" i="64" s="1"/>
  <c r="I993" i="64"/>
  <c r="K993" i="64" s="1"/>
  <c r="I992" i="64"/>
  <c r="K992" i="64" s="1"/>
  <c r="I991" i="64"/>
  <c r="K991" i="64" s="1"/>
  <c r="I990" i="64"/>
  <c r="K990" i="64" s="1"/>
  <c r="I989" i="64"/>
  <c r="K989" i="64" s="1"/>
  <c r="K988" i="64"/>
  <c r="I988" i="64"/>
  <c r="I987" i="64"/>
  <c r="K987" i="64" s="1"/>
  <c r="K986" i="64"/>
  <c r="I986" i="64"/>
  <c r="I985" i="64"/>
  <c r="K985" i="64" s="1"/>
  <c r="I984" i="64"/>
  <c r="K984" i="64" s="1"/>
  <c r="I983" i="64"/>
  <c r="K983" i="64" s="1"/>
  <c r="I982" i="64"/>
  <c r="K982" i="64" s="1"/>
  <c r="I981" i="64"/>
  <c r="K981" i="64" s="1"/>
  <c r="K980" i="64"/>
  <c r="I980" i="64"/>
  <c r="I979" i="64"/>
  <c r="K979" i="64" s="1"/>
  <c r="K978" i="64"/>
  <c r="I978" i="64"/>
  <c r="K977" i="64"/>
  <c r="I977" i="64"/>
  <c r="I976" i="64"/>
  <c r="K976" i="64" s="1"/>
  <c r="I975" i="64"/>
  <c r="K975" i="64" s="1"/>
  <c r="I974" i="64"/>
  <c r="K974" i="64" s="1"/>
  <c r="I973" i="64"/>
  <c r="K973" i="64" s="1"/>
  <c r="I972" i="64"/>
  <c r="K972" i="64" s="1"/>
  <c r="I971" i="64"/>
  <c r="K971" i="64" s="1"/>
  <c r="K970" i="64"/>
  <c r="I970" i="64"/>
  <c r="I969" i="64"/>
  <c r="K969" i="64" s="1"/>
  <c r="K968" i="64"/>
  <c r="I968" i="64"/>
  <c r="I967" i="64"/>
  <c r="K967" i="64" s="1"/>
  <c r="I966" i="64"/>
  <c r="K966" i="64" s="1"/>
  <c r="I965" i="64"/>
  <c r="K965" i="64" s="1"/>
  <c r="I964" i="64"/>
  <c r="K964" i="64" s="1"/>
  <c r="I963" i="64"/>
  <c r="K963" i="64" s="1"/>
  <c r="K962" i="64"/>
  <c r="I962" i="64"/>
  <c r="I961" i="64"/>
  <c r="K961" i="64" s="1"/>
  <c r="I960" i="64"/>
  <c r="K960" i="64" s="1"/>
  <c r="I959" i="64"/>
  <c r="K959" i="64" s="1"/>
  <c r="I958" i="64"/>
  <c r="K958" i="64" s="1"/>
  <c r="I957" i="64"/>
  <c r="K957" i="64" s="1"/>
  <c r="I956" i="64"/>
  <c r="K956" i="64" s="1"/>
  <c r="I955" i="64"/>
  <c r="K955" i="64" s="1"/>
  <c r="K954" i="64"/>
  <c r="I954" i="64"/>
  <c r="I953" i="64"/>
  <c r="K953" i="64" s="1"/>
  <c r="K952" i="64"/>
  <c r="I952" i="64"/>
  <c r="I951" i="64"/>
  <c r="K951" i="64" s="1"/>
  <c r="K950" i="64"/>
  <c r="I950" i="64"/>
  <c r="K949" i="64"/>
  <c r="I949" i="64"/>
  <c r="I948" i="64"/>
  <c r="K948" i="64" s="1"/>
  <c r="I947" i="64"/>
  <c r="K947" i="64" s="1"/>
  <c r="I946" i="64"/>
  <c r="K946" i="64" s="1"/>
  <c r="I945" i="64"/>
  <c r="K945" i="64" s="1"/>
  <c r="K944" i="64"/>
  <c r="I944" i="64"/>
  <c r="I943" i="64"/>
  <c r="K943" i="64" s="1"/>
  <c r="I942" i="64"/>
  <c r="K942" i="64" s="1"/>
  <c r="I941" i="64"/>
  <c r="K941" i="64" s="1"/>
  <c r="I940" i="64"/>
  <c r="K940" i="64" s="1"/>
  <c r="I939" i="64"/>
  <c r="K939" i="64" s="1"/>
  <c r="I938" i="64"/>
  <c r="K938" i="64" s="1"/>
  <c r="I937" i="64"/>
  <c r="K937" i="64" s="1"/>
  <c r="K936" i="64"/>
  <c r="I936" i="64"/>
  <c r="I935" i="64"/>
  <c r="K935" i="64" s="1"/>
  <c r="K934" i="64"/>
  <c r="I934" i="64"/>
  <c r="I933" i="64"/>
  <c r="K933" i="64" s="1"/>
  <c r="I932" i="64"/>
  <c r="K932" i="64" s="1"/>
  <c r="I931" i="64"/>
  <c r="K931" i="64" s="1"/>
  <c r="I930" i="64"/>
  <c r="K930" i="64" s="1"/>
  <c r="I929" i="64"/>
  <c r="K929" i="64" s="1"/>
  <c r="K928" i="64"/>
  <c r="I928" i="64"/>
  <c r="I927" i="64"/>
  <c r="K927" i="64" s="1"/>
  <c r="I926" i="64"/>
  <c r="K926" i="64" s="1"/>
  <c r="I925" i="64"/>
  <c r="K925" i="64" s="1"/>
  <c r="I924" i="64"/>
  <c r="K924" i="64" s="1"/>
  <c r="I923" i="64"/>
  <c r="K923" i="64" s="1"/>
  <c r="I922" i="64"/>
  <c r="K922" i="64" s="1"/>
  <c r="K921" i="64"/>
  <c r="I921" i="64"/>
  <c r="K920" i="64"/>
  <c r="I920" i="64"/>
  <c r="K919" i="64"/>
  <c r="I919" i="64"/>
  <c r="I918" i="64"/>
  <c r="K918" i="64" s="1"/>
  <c r="I917" i="64"/>
  <c r="K917" i="64" s="1"/>
  <c r="K916" i="64"/>
  <c r="I916" i="64"/>
  <c r="I915" i="64"/>
  <c r="K915" i="64" s="1"/>
  <c r="I914" i="64"/>
  <c r="K914" i="64" s="1"/>
  <c r="I913" i="64"/>
  <c r="K913" i="64" s="1"/>
  <c r="I912" i="64"/>
  <c r="K912" i="64" s="1"/>
  <c r="I911" i="64"/>
  <c r="K911" i="64" s="1"/>
  <c r="I910" i="64"/>
  <c r="K910" i="64" s="1"/>
  <c r="I909" i="64"/>
  <c r="K909" i="64" s="1"/>
  <c r="K908" i="64"/>
  <c r="I908" i="64"/>
  <c r="I907" i="64"/>
  <c r="K907" i="64" s="1"/>
  <c r="I906" i="64"/>
  <c r="K906" i="64" s="1"/>
  <c r="I905" i="64"/>
  <c r="K905" i="64" s="1"/>
  <c r="I904" i="64"/>
  <c r="K904" i="64" s="1"/>
  <c r="I903" i="64"/>
  <c r="K903" i="64" s="1"/>
  <c r="K902" i="64"/>
  <c r="I902" i="64"/>
  <c r="K901" i="64"/>
  <c r="I901" i="64"/>
  <c r="K900" i="64"/>
  <c r="I900" i="64"/>
  <c r="K899" i="64"/>
  <c r="I899" i="64"/>
  <c r="K898" i="64"/>
  <c r="I898" i="64"/>
  <c r="K897" i="64"/>
  <c r="I897" i="64"/>
  <c r="K896" i="64"/>
  <c r="I896" i="64"/>
  <c r="I895" i="64"/>
  <c r="K895" i="64" s="1"/>
  <c r="K894" i="64"/>
  <c r="I894" i="64"/>
  <c r="I893" i="64"/>
  <c r="K893" i="64" s="1"/>
  <c r="K892" i="64"/>
  <c r="I892" i="64"/>
  <c r="I891" i="64"/>
  <c r="K891" i="64" s="1"/>
  <c r="I890" i="64"/>
  <c r="K890" i="64" s="1"/>
  <c r="K889" i="64"/>
  <c r="I889" i="64"/>
  <c r="K888" i="64"/>
  <c r="I888" i="64"/>
  <c r="K887" i="64"/>
  <c r="I887" i="64"/>
  <c r="I886" i="64"/>
  <c r="K886" i="64" s="1"/>
  <c r="I885" i="64"/>
  <c r="K885" i="64" s="1"/>
  <c r="I884" i="64"/>
  <c r="K884" i="64" s="1"/>
  <c r="I883" i="64"/>
  <c r="K883" i="64" s="1"/>
  <c r="K882" i="64"/>
  <c r="I882" i="64"/>
  <c r="I881" i="64"/>
  <c r="K881" i="64" s="1"/>
  <c r="I880" i="64"/>
  <c r="K880" i="64" s="1"/>
  <c r="I879" i="64"/>
  <c r="K879" i="64" s="1"/>
  <c r="I878" i="64"/>
  <c r="K878" i="64" s="1"/>
  <c r="I877" i="64"/>
  <c r="K877" i="64" s="1"/>
  <c r="I876" i="64"/>
  <c r="K876" i="64" s="1"/>
  <c r="I875" i="64"/>
  <c r="K875" i="64" s="1"/>
  <c r="K874" i="64"/>
  <c r="I874" i="64"/>
  <c r="I873" i="64"/>
  <c r="K873" i="64" s="1"/>
  <c r="I872" i="64"/>
  <c r="K872" i="64" s="1"/>
  <c r="I871" i="64"/>
  <c r="K871" i="64" s="1"/>
  <c r="I870" i="64"/>
  <c r="K870" i="64" s="1"/>
  <c r="I869" i="64"/>
  <c r="K869" i="64" s="1"/>
  <c r="I868" i="64"/>
  <c r="K868" i="64" s="1"/>
  <c r="I867" i="64"/>
  <c r="K867" i="64" s="1"/>
  <c r="K866" i="64"/>
  <c r="I866" i="64"/>
  <c r="K865" i="64"/>
  <c r="I865" i="64"/>
  <c r="K864" i="64"/>
  <c r="I864" i="64"/>
  <c r="K863" i="64"/>
  <c r="I863" i="64"/>
  <c r="K862" i="64"/>
  <c r="I862" i="64"/>
  <c r="I861" i="64"/>
  <c r="K861" i="64" s="1"/>
  <c r="I860" i="64"/>
  <c r="K860" i="64" s="1"/>
  <c r="I859" i="64"/>
  <c r="K859" i="64" s="1"/>
  <c r="I858" i="64"/>
  <c r="K858" i="64" s="1"/>
  <c r="I857" i="64"/>
  <c r="K857" i="64" s="1"/>
  <c r="I856" i="64"/>
  <c r="K856" i="64" s="1"/>
  <c r="I855" i="64"/>
  <c r="K855" i="64" s="1"/>
  <c r="K854" i="64"/>
  <c r="I854" i="64"/>
  <c r="K853" i="64"/>
  <c r="I853" i="64"/>
  <c r="K852" i="64"/>
  <c r="I852" i="64"/>
  <c r="K851" i="64"/>
  <c r="I851" i="64"/>
  <c r="K850" i="64"/>
  <c r="I850" i="64"/>
  <c r="I849" i="64"/>
  <c r="K849" i="64" s="1"/>
  <c r="I848" i="64"/>
  <c r="K848" i="64" s="1"/>
  <c r="I847" i="64"/>
  <c r="K847" i="64" s="1"/>
  <c r="I846" i="64"/>
  <c r="K846" i="64" s="1"/>
  <c r="I845" i="64"/>
  <c r="K845" i="64" s="1"/>
  <c r="I844" i="64"/>
  <c r="K844" i="64" s="1"/>
  <c r="I843" i="64"/>
  <c r="K843" i="64" s="1"/>
  <c r="K842" i="64"/>
  <c r="I842" i="64"/>
  <c r="I841" i="64"/>
  <c r="K841" i="64" s="1"/>
  <c r="K840" i="64"/>
  <c r="I840" i="64"/>
  <c r="K839" i="64"/>
  <c r="I839" i="64"/>
  <c r="I838" i="64"/>
  <c r="K838" i="64" s="1"/>
  <c r="I837" i="64"/>
  <c r="K837" i="64" s="1"/>
  <c r="I836" i="64"/>
  <c r="K836" i="64" s="1"/>
  <c r="I835" i="64"/>
  <c r="K835" i="64" s="1"/>
  <c r="I834" i="64"/>
  <c r="K834" i="64" s="1"/>
  <c r="I833" i="64"/>
  <c r="K833" i="64" s="1"/>
  <c r="K832" i="64"/>
  <c r="I832" i="64"/>
  <c r="I831" i="64"/>
  <c r="K831" i="64" s="1"/>
  <c r="K830" i="64"/>
  <c r="I830" i="64"/>
  <c r="I829" i="64"/>
  <c r="K829" i="64" s="1"/>
  <c r="I828" i="64"/>
  <c r="K828" i="64" s="1"/>
  <c r="I827" i="64"/>
  <c r="K827" i="64" s="1"/>
  <c r="I826" i="64"/>
  <c r="K826" i="64" s="1"/>
  <c r="I825" i="64"/>
  <c r="K825" i="64" s="1"/>
  <c r="K824" i="64"/>
  <c r="I824" i="64"/>
  <c r="I823" i="64"/>
  <c r="K823" i="64" s="1"/>
  <c r="I822" i="64"/>
  <c r="K822" i="64" s="1"/>
  <c r="I821" i="64"/>
  <c r="K821" i="64" s="1"/>
  <c r="I820" i="64"/>
  <c r="K820" i="64" s="1"/>
  <c r="I819" i="64"/>
  <c r="K819" i="64" s="1"/>
  <c r="K818" i="64"/>
  <c r="I818" i="64"/>
  <c r="K817" i="64"/>
  <c r="I817" i="64"/>
  <c r="K816" i="64"/>
  <c r="I816" i="64"/>
  <c r="I815" i="64"/>
  <c r="K815" i="64" s="1"/>
  <c r="K814" i="64"/>
  <c r="I814" i="64"/>
  <c r="K813" i="64"/>
  <c r="I813" i="64"/>
  <c r="K812" i="64"/>
  <c r="I812" i="64"/>
  <c r="I811" i="64"/>
  <c r="K811" i="64" s="1"/>
  <c r="K810" i="64"/>
  <c r="I810" i="64"/>
  <c r="I809" i="64"/>
  <c r="K809" i="64" s="1"/>
  <c r="I808" i="64"/>
  <c r="K808" i="64" s="1"/>
  <c r="I807" i="64"/>
  <c r="K807" i="64" s="1"/>
  <c r="I806" i="64"/>
  <c r="K806" i="64" s="1"/>
  <c r="K805" i="64"/>
  <c r="I805" i="64"/>
  <c r="I804" i="64"/>
  <c r="K804" i="64" s="1"/>
  <c r="I803" i="64"/>
  <c r="K803" i="64" s="1"/>
  <c r="K802" i="64"/>
  <c r="I802" i="64"/>
  <c r="I801" i="64"/>
  <c r="K801" i="64" s="1"/>
  <c r="K800" i="64"/>
  <c r="I800" i="64"/>
  <c r="I799" i="64"/>
  <c r="K799" i="64" s="1"/>
  <c r="I798" i="64"/>
  <c r="K798" i="64" s="1"/>
  <c r="I797" i="64"/>
  <c r="K797" i="64" s="1"/>
  <c r="I796" i="64"/>
  <c r="K796" i="64" s="1"/>
  <c r="K795" i="64"/>
  <c r="I795" i="64"/>
  <c r="K794" i="64"/>
  <c r="I794" i="64"/>
  <c r="I793" i="64"/>
  <c r="K793" i="64" s="1"/>
  <c r="K792" i="64"/>
  <c r="I792" i="64"/>
  <c r="I791" i="64"/>
  <c r="K791" i="64" s="1"/>
  <c r="I790" i="64"/>
  <c r="K790" i="64" s="1"/>
  <c r="I789" i="64"/>
  <c r="K789" i="64" s="1"/>
  <c r="I788" i="64"/>
  <c r="K788" i="64" s="1"/>
  <c r="I787" i="64"/>
  <c r="K787" i="64" s="1"/>
  <c r="I786" i="64"/>
  <c r="K786" i="64" s="1"/>
  <c r="K785" i="64"/>
  <c r="I785" i="64"/>
  <c r="K784" i="64"/>
  <c r="I784" i="64"/>
  <c r="K783" i="64"/>
  <c r="I783" i="64"/>
  <c r="K782" i="64"/>
  <c r="I782" i="64"/>
  <c r="K781" i="64"/>
  <c r="I781" i="64"/>
  <c r="K780" i="64"/>
  <c r="I780" i="64"/>
  <c r="K779" i="64"/>
  <c r="I779" i="64"/>
  <c r="I778" i="64"/>
  <c r="K778" i="64" s="1"/>
  <c r="I777" i="64"/>
  <c r="K777" i="64" s="1"/>
  <c r="K776" i="64"/>
  <c r="I776" i="64"/>
  <c r="I775" i="64"/>
  <c r="K775" i="64" s="1"/>
  <c r="K774" i="64"/>
  <c r="I774" i="64"/>
  <c r="I773" i="64"/>
  <c r="K773" i="64" s="1"/>
  <c r="K772" i="64"/>
  <c r="I772" i="64"/>
  <c r="K771" i="64"/>
  <c r="I771" i="64"/>
  <c r="K770" i="64"/>
  <c r="I770" i="64"/>
  <c r="K769" i="64"/>
  <c r="I769" i="64"/>
  <c r="I768" i="64"/>
  <c r="K768" i="64" s="1"/>
  <c r="I767" i="64"/>
  <c r="K767" i="64" s="1"/>
  <c r="I766" i="64"/>
  <c r="K766" i="64" s="1"/>
  <c r="I765" i="64"/>
  <c r="K765" i="64" s="1"/>
  <c r="K764" i="64"/>
  <c r="I764" i="64"/>
  <c r="I763" i="64"/>
  <c r="K763" i="64" s="1"/>
  <c r="I762" i="64"/>
  <c r="K762" i="64" s="1"/>
  <c r="I761" i="64"/>
  <c r="K761" i="64" s="1"/>
  <c r="I760" i="64"/>
  <c r="K760" i="64" s="1"/>
  <c r="I759" i="64"/>
  <c r="K759" i="64" s="1"/>
  <c r="I758" i="64"/>
  <c r="K758" i="64" s="1"/>
  <c r="K757" i="64"/>
  <c r="I757" i="64"/>
  <c r="K756" i="64"/>
  <c r="I756" i="64"/>
  <c r="K755" i="64"/>
  <c r="I755" i="64"/>
  <c r="K754" i="64"/>
  <c r="I754" i="64"/>
  <c r="I753" i="64"/>
  <c r="K753" i="64" s="1"/>
  <c r="K752" i="64"/>
  <c r="I752" i="64"/>
  <c r="I751" i="64"/>
  <c r="K751" i="64" s="1"/>
  <c r="K750" i="64"/>
  <c r="I750" i="64"/>
  <c r="I749" i="64"/>
  <c r="K749" i="64" s="1"/>
  <c r="I748" i="64"/>
  <c r="K748" i="64" s="1"/>
  <c r="I747" i="64"/>
  <c r="K747" i="64" s="1"/>
  <c r="K746" i="64"/>
  <c r="I746" i="64"/>
  <c r="I745" i="64"/>
  <c r="K745" i="64" s="1"/>
  <c r="K744" i="64"/>
  <c r="I744" i="64"/>
  <c r="I743" i="64"/>
  <c r="K743" i="64" s="1"/>
  <c r="I742" i="64"/>
  <c r="K742" i="64" s="1"/>
  <c r="I741" i="64"/>
  <c r="K741" i="64" s="1"/>
  <c r="I740" i="64"/>
  <c r="K740" i="64" s="1"/>
  <c r="I739" i="64"/>
  <c r="K739" i="64" s="1"/>
  <c r="I738" i="64"/>
  <c r="K738" i="64" s="1"/>
  <c r="I737" i="64"/>
  <c r="K737" i="64" s="1"/>
  <c r="K736" i="64"/>
  <c r="I736" i="64"/>
  <c r="I735" i="64"/>
  <c r="K735" i="64" s="1"/>
  <c r="K734" i="64"/>
  <c r="I734" i="64"/>
  <c r="I733" i="64"/>
  <c r="K733" i="64" s="1"/>
  <c r="K732" i="64"/>
  <c r="I732" i="64"/>
  <c r="I731" i="64"/>
  <c r="K731" i="64" s="1"/>
  <c r="K730" i="64"/>
  <c r="I730" i="64"/>
  <c r="I729" i="64"/>
  <c r="K729" i="64" s="1"/>
  <c r="K728" i="64"/>
  <c r="I728" i="64"/>
  <c r="I727" i="64"/>
  <c r="K727" i="64" s="1"/>
  <c r="K726" i="64"/>
  <c r="I726" i="64"/>
  <c r="I725" i="64"/>
  <c r="K725" i="64" s="1"/>
  <c r="K724" i="64"/>
  <c r="I724" i="64"/>
  <c r="I723" i="64"/>
  <c r="K723" i="64" s="1"/>
  <c r="K722" i="64"/>
  <c r="I722" i="64"/>
  <c r="I721" i="64"/>
  <c r="K721" i="64" s="1"/>
  <c r="K720" i="64"/>
  <c r="I720" i="64"/>
  <c r="I719" i="64"/>
  <c r="K719" i="64" s="1"/>
  <c r="K718" i="64"/>
  <c r="I718" i="64"/>
  <c r="I717" i="64"/>
  <c r="K717" i="64" s="1"/>
  <c r="K716" i="64"/>
  <c r="I716" i="64"/>
  <c r="I715" i="64"/>
  <c r="K715" i="64" s="1"/>
  <c r="K714" i="64"/>
  <c r="I714" i="64"/>
  <c r="K713" i="64"/>
  <c r="I713" i="64"/>
  <c r="K712" i="64"/>
  <c r="I712" i="64"/>
  <c r="I711" i="64"/>
  <c r="K711" i="64" s="1"/>
  <c r="K710" i="64"/>
  <c r="I710" i="64"/>
  <c r="I709" i="64"/>
  <c r="K709" i="64" s="1"/>
  <c r="K708" i="64"/>
  <c r="I708" i="64"/>
  <c r="I707" i="64"/>
  <c r="K707" i="64" s="1"/>
  <c r="K706" i="64"/>
  <c r="I706" i="64"/>
  <c r="I705" i="64"/>
  <c r="K705" i="64" s="1"/>
  <c r="K704" i="64"/>
  <c r="I704" i="64"/>
  <c r="I703" i="64"/>
  <c r="K703" i="64" s="1"/>
  <c r="K702" i="64"/>
  <c r="I702" i="64"/>
  <c r="I701" i="64"/>
  <c r="K701" i="64" s="1"/>
  <c r="K700" i="64"/>
  <c r="I700" i="64"/>
  <c r="K699" i="64"/>
  <c r="I699" i="64"/>
  <c r="K698" i="64"/>
  <c r="I698" i="64"/>
  <c r="I697" i="64"/>
  <c r="K697" i="64" s="1"/>
  <c r="K696" i="64"/>
  <c r="I696" i="64"/>
  <c r="I695" i="64"/>
  <c r="K695" i="64" s="1"/>
  <c r="K694" i="64"/>
  <c r="I694" i="64"/>
  <c r="I693" i="64"/>
  <c r="K693" i="64" s="1"/>
  <c r="K692" i="64"/>
  <c r="I692" i="64"/>
  <c r="I691" i="64"/>
  <c r="K691" i="64" s="1"/>
  <c r="K690" i="64"/>
  <c r="I690" i="64"/>
  <c r="K689" i="64"/>
  <c r="I689" i="64"/>
  <c r="K688" i="64"/>
  <c r="I688" i="64"/>
  <c r="I687" i="64"/>
  <c r="K687" i="64" s="1"/>
  <c r="K686" i="64"/>
  <c r="I686" i="64"/>
  <c r="I685" i="64"/>
  <c r="K685" i="64" s="1"/>
  <c r="K684" i="64"/>
  <c r="I684" i="64"/>
  <c r="I683" i="64"/>
  <c r="K683" i="64" s="1"/>
  <c r="K682" i="64"/>
  <c r="I682" i="64"/>
  <c r="I681" i="64"/>
  <c r="K681" i="64" s="1"/>
  <c r="K680" i="64"/>
  <c r="I680" i="64"/>
  <c r="I679" i="64"/>
  <c r="K679" i="64" s="1"/>
  <c r="K678" i="64"/>
  <c r="I678" i="64"/>
  <c r="I677" i="64"/>
  <c r="K677" i="64" s="1"/>
  <c r="K676" i="64"/>
  <c r="I676" i="64"/>
  <c r="I675" i="64"/>
  <c r="K675" i="64" s="1"/>
  <c r="K674" i="64"/>
  <c r="I674" i="64"/>
  <c r="I673" i="64"/>
  <c r="K673" i="64" s="1"/>
  <c r="K672" i="64"/>
  <c r="I672" i="64"/>
  <c r="I671" i="64"/>
  <c r="K671" i="64" s="1"/>
  <c r="K670" i="64"/>
  <c r="I670" i="64"/>
  <c r="I669" i="64"/>
  <c r="K669" i="64" s="1"/>
  <c r="K668" i="64"/>
  <c r="I668" i="64"/>
  <c r="I667" i="64"/>
  <c r="K667" i="64" s="1"/>
  <c r="K666" i="64"/>
  <c r="I666" i="64"/>
  <c r="K665" i="64"/>
  <c r="I665" i="64"/>
  <c r="K664" i="64"/>
  <c r="I664" i="64"/>
  <c r="K663" i="64"/>
  <c r="I663" i="64"/>
  <c r="K662" i="64"/>
  <c r="I662" i="64"/>
  <c r="I661" i="64"/>
  <c r="K661" i="64" s="1"/>
  <c r="K660" i="64"/>
  <c r="I660" i="64"/>
  <c r="K659" i="64"/>
  <c r="I659" i="64"/>
  <c r="K658" i="64"/>
  <c r="I658" i="64"/>
  <c r="I657" i="64"/>
  <c r="K657" i="64" s="1"/>
  <c r="K656" i="64"/>
  <c r="I656" i="64"/>
  <c r="I655" i="64"/>
  <c r="K655" i="64" s="1"/>
  <c r="K654" i="64"/>
  <c r="I654" i="64"/>
  <c r="I653" i="64"/>
  <c r="K653" i="64" s="1"/>
  <c r="K652" i="64"/>
  <c r="I652" i="64"/>
  <c r="K651" i="64"/>
  <c r="I651" i="64"/>
  <c r="K650" i="64"/>
  <c r="I650" i="64"/>
  <c r="K649" i="64"/>
  <c r="I649" i="64"/>
  <c r="I648" i="64"/>
  <c r="K648" i="64" s="1"/>
  <c r="K647" i="64"/>
  <c r="I647" i="64"/>
  <c r="I646" i="64"/>
  <c r="K646" i="64" s="1"/>
  <c r="K645" i="64"/>
  <c r="I645" i="64"/>
  <c r="I644" i="64"/>
  <c r="K644" i="64" s="1"/>
  <c r="K643" i="64"/>
  <c r="I643" i="64"/>
  <c r="I642" i="64"/>
  <c r="K642" i="64" s="1"/>
  <c r="K641" i="64"/>
  <c r="I641" i="64"/>
  <c r="I640" i="64"/>
  <c r="K640" i="64" s="1"/>
  <c r="K639" i="64"/>
  <c r="I639" i="64"/>
  <c r="I638" i="64"/>
  <c r="K638" i="64" s="1"/>
  <c r="K637" i="64"/>
  <c r="I637" i="64"/>
  <c r="I636" i="64"/>
  <c r="K636" i="64" s="1"/>
  <c r="K635" i="64"/>
  <c r="I635" i="64"/>
  <c r="K634" i="64"/>
  <c r="I634" i="64"/>
  <c r="K633" i="64"/>
  <c r="I633" i="64"/>
  <c r="K632" i="64"/>
  <c r="I632" i="64"/>
  <c r="K631" i="64"/>
  <c r="I631" i="64"/>
  <c r="I630" i="64"/>
  <c r="K630" i="64" s="1"/>
  <c r="K629" i="64"/>
  <c r="I629" i="64"/>
  <c r="I628" i="64"/>
  <c r="K628" i="64" s="1"/>
  <c r="K627" i="64"/>
  <c r="I627" i="64"/>
  <c r="I626" i="64"/>
  <c r="K626" i="64" s="1"/>
  <c r="K625" i="64"/>
  <c r="I625" i="64"/>
  <c r="I624" i="64"/>
  <c r="K624" i="64" s="1"/>
  <c r="K623" i="64"/>
  <c r="I623" i="64"/>
  <c r="I622" i="64"/>
  <c r="K622" i="64" s="1"/>
  <c r="K621" i="64"/>
  <c r="I621" i="64"/>
  <c r="I620" i="64"/>
  <c r="K620" i="64" s="1"/>
  <c r="K619" i="64"/>
  <c r="I619" i="64"/>
  <c r="I618" i="64"/>
  <c r="K618" i="64" s="1"/>
  <c r="K617" i="64"/>
  <c r="I617" i="64"/>
  <c r="I616" i="64"/>
  <c r="K616" i="64" s="1"/>
  <c r="K615" i="64"/>
  <c r="I615" i="64"/>
  <c r="I614" i="64"/>
  <c r="K614" i="64" s="1"/>
  <c r="K613" i="64"/>
  <c r="I613" i="64"/>
  <c r="I612" i="64"/>
  <c r="K612" i="64" s="1"/>
  <c r="K611" i="64"/>
  <c r="I611" i="64"/>
  <c r="I610" i="64"/>
  <c r="K610" i="64" s="1"/>
  <c r="K609" i="64"/>
  <c r="I609" i="64"/>
  <c r="K608" i="64"/>
  <c r="I608" i="64"/>
  <c r="K607" i="64"/>
  <c r="I607" i="64"/>
  <c r="K606" i="64"/>
  <c r="I606" i="64"/>
  <c r="K605" i="64"/>
  <c r="I605" i="64"/>
  <c r="K604" i="64"/>
  <c r="I604" i="64"/>
  <c r="K603" i="64"/>
  <c r="I603" i="64"/>
  <c r="I602" i="64"/>
  <c r="K602" i="64" s="1"/>
  <c r="K601" i="64"/>
  <c r="I601" i="64"/>
  <c r="I600" i="64"/>
  <c r="K600" i="64" s="1"/>
  <c r="K599" i="64"/>
  <c r="I599" i="64"/>
  <c r="I598" i="64"/>
  <c r="K598" i="64" s="1"/>
  <c r="K597" i="64"/>
  <c r="I597" i="64"/>
  <c r="I596" i="64"/>
  <c r="K596" i="64" s="1"/>
  <c r="K595" i="64"/>
  <c r="I595" i="64"/>
  <c r="I594" i="64"/>
  <c r="K594" i="64" s="1"/>
  <c r="K593" i="64"/>
  <c r="I593" i="64"/>
  <c r="K592" i="64"/>
  <c r="I592" i="64"/>
  <c r="K591" i="64"/>
  <c r="I591" i="64"/>
  <c r="I590" i="64"/>
  <c r="K590" i="64" s="1"/>
  <c r="K589" i="64"/>
  <c r="I589" i="64"/>
  <c r="I588" i="64"/>
  <c r="K588" i="64" s="1"/>
  <c r="K587" i="64"/>
  <c r="I587" i="64"/>
  <c r="I586" i="64"/>
  <c r="K586" i="64" s="1"/>
  <c r="K585" i="64"/>
  <c r="I585" i="64"/>
  <c r="I584" i="64"/>
  <c r="K584" i="64" s="1"/>
  <c r="K583" i="64"/>
  <c r="I583" i="64"/>
  <c r="K582" i="64"/>
  <c r="I582" i="64"/>
  <c r="K581" i="64"/>
  <c r="I581" i="64"/>
  <c r="I580" i="64"/>
  <c r="K580" i="64" s="1"/>
  <c r="K579" i="64"/>
  <c r="I579" i="64"/>
  <c r="I578" i="64"/>
  <c r="K578" i="64" s="1"/>
  <c r="K577" i="64"/>
  <c r="I577" i="64"/>
  <c r="I576" i="64"/>
  <c r="K576" i="64" s="1"/>
  <c r="K575" i="64"/>
  <c r="I575" i="64"/>
  <c r="I574" i="64"/>
  <c r="K574" i="64" s="1"/>
  <c r="K573" i="64"/>
  <c r="I573" i="64"/>
  <c r="I572" i="64"/>
  <c r="K572" i="64" s="1"/>
  <c r="K571" i="64"/>
  <c r="I571" i="64"/>
  <c r="I570" i="64"/>
  <c r="K570" i="64" s="1"/>
  <c r="K569" i="64"/>
  <c r="I569" i="64"/>
  <c r="I568" i="64"/>
  <c r="K568" i="64" s="1"/>
  <c r="K567" i="64"/>
  <c r="I567" i="64"/>
  <c r="I566" i="64"/>
  <c r="K566" i="64" s="1"/>
  <c r="K565" i="64"/>
  <c r="I565" i="64"/>
  <c r="I564" i="64"/>
  <c r="K564" i="64" s="1"/>
  <c r="K563" i="64"/>
  <c r="I563" i="64"/>
  <c r="I562" i="64"/>
  <c r="K562" i="64" s="1"/>
  <c r="K561" i="64"/>
  <c r="I561" i="64"/>
  <c r="K560" i="64"/>
  <c r="I560" i="64"/>
  <c r="K559" i="64"/>
  <c r="I559" i="64"/>
  <c r="I558" i="64"/>
  <c r="K558" i="64" s="1"/>
  <c r="K557" i="64"/>
  <c r="I557" i="64"/>
  <c r="I556" i="64"/>
  <c r="K556" i="64" s="1"/>
  <c r="K555" i="64"/>
  <c r="I555" i="64"/>
  <c r="I554" i="64"/>
  <c r="K554" i="64" s="1"/>
  <c r="K553" i="64"/>
  <c r="I553" i="64"/>
  <c r="I552" i="64"/>
  <c r="K552" i="64" s="1"/>
  <c r="K551" i="64"/>
  <c r="I551" i="64"/>
  <c r="I550" i="64"/>
  <c r="K550" i="64" s="1"/>
  <c r="K549" i="64"/>
  <c r="I549" i="64"/>
  <c r="K548" i="64"/>
  <c r="I548" i="64"/>
  <c r="K547" i="64"/>
  <c r="I547" i="64"/>
  <c r="K546" i="64"/>
  <c r="I546" i="64"/>
  <c r="K545" i="64"/>
  <c r="I545" i="64"/>
  <c r="K544" i="64"/>
  <c r="I544" i="64"/>
  <c r="K543" i="64"/>
  <c r="I543" i="64"/>
  <c r="I542" i="64"/>
  <c r="K542" i="64" s="1"/>
  <c r="K541" i="64"/>
  <c r="I541" i="64"/>
  <c r="I540" i="64"/>
  <c r="K540" i="64" s="1"/>
  <c r="K539" i="64"/>
  <c r="I539" i="64"/>
  <c r="I538" i="64"/>
  <c r="K538" i="64" s="1"/>
  <c r="K537" i="64"/>
  <c r="I537" i="64"/>
  <c r="I536" i="64"/>
  <c r="K536" i="64" s="1"/>
  <c r="K535" i="64"/>
  <c r="I535" i="64"/>
  <c r="I534" i="64"/>
  <c r="K534" i="64" s="1"/>
  <c r="K533" i="64"/>
  <c r="I533" i="64"/>
  <c r="I532" i="64"/>
  <c r="K532" i="64" s="1"/>
  <c r="K531" i="64"/>
  <c r="I531" i="64"/>
  <c r="K530" i="64"/>
  <c r="I530" i="64"/>
  <c r="K529" i="64"/>
  <c r="I529" i="64"/>
  <c r="I528" i="64"/>
  <c r="K528" i="64" s="1"/>
  <c r="K527" i="64"/>
  <c r="I527" i="64"/>
  <c r="I526" i="64"/>
  <c r="K526" i="64" s="1"/>
  <c r="K525" i="64"/>
  <c r="I525" i="64"/>
  <c r="I524" i="64"/>
  <c r="K524" i="64" s="1"/>
  <c r="K523" i="64"/>
  <c r="I523" i="64"/>
  <c r="I522" i="64"/>
  <c r="K522" i="64" s="1"/>
  <c r="K521" i="64"/>
  <c r="I521" i="64"/>
  <c r="K520" i="64"/>
  <c r="I520" i="64"/>
  <c r="K519" i="64"/>
  <c r="I519" i="64"/>
  <c r="K518" i="64"/>
  <c r="I518" i="64"/>
  <c r="K517" i="64"/>
  <c r="I517" i="64"/>
  <c r="I516" i="64"/>
  <c r="K516" i="64" s="1"/>
  <c r="K515" i="64"/>
  <c r="I515" i="64"/>
  <c r="I514" i="64"/>
  <c r="K514" i="64" s="1"/>
  <c r="K513" i="64"/>
  <c r="I513" i="64"/>
  <c r="I512" i="64"/>
  <c r="K512" i="64" s="1"/>
  <c r="K511" i="64"/>
  <c r="I511" i="64"/>
  <c r="I510" i="64"/>
  <c r="K510" i="64" s="1"/>
  <c r="K509" i="64"/>
  <c r="I509" i="64"/>
  <c r="K508" i="64"/>
  <c r="I508" i="64"/>
  <c r="K507" i="64"/>
  <c r="I507" i="64"/>
  <c r="I506" i="64"/>
  <c r="K506" i="64" s="1"/>
  <c r="K505" i="64"/>
  <c r="I505" i="64"/>
  <c r="I504" i="64"/>
  <c r="K504" i="64" s="1"/>
  <c r="K503" i="64"/>
  <c r="I503" i="64"/>
  <c r="I502" i="64"/>
  <c r="K502" i="64" s="1"/>
  <c r="K501" i="64"/>
  <c r="I501" i="64"/>
  <c r="I500" i="64"/>
  <c r="K500" i="64" s="1"/>
  <c r="K499" i="64"/>
  <c r="I499" i="64"/>
  <c r="I498" i="64"/>
  <c r="K498" i="64" s="1"/>
  <c r="K497" i="64"/>
  <c r="I497" i="64"/>
  <c r="I496" i="64"/>
  <c r="K496" i="64" s="1"/>
  <c r="K495" i="64"/>
  <c r="I495" i="64"/>
  <c r="I494" i="64"/>
  <c r="K494" i="64" s="1"/>
  <c r="K493" i="64"/>
  <c r="I493" i="64"/>
  <c r="I492" i="64"/>
  <c r="K492" i="64" s="1"/>
  <c r="K491" i="64"/>
  <c r="I491" i="64"/>
  <c r="I490" i="64"/>
  <c r="K490" i="64" s="1"/>
  <c r="K489" i="64"/>
  <c r="I489" i="64"/>
  <c r="I488" i="64"/>
  <c r="K488" i="64" s="1"/>
  <c r="K487" i="64"/>
  <c r="I487" i="64"/>
  <c r="K486" i="64"/>
  <c r="I486" i="64"/>
  <c r="K485" i="64"/>
  <c r="I485" i="64"/>
  <c r="K484" i="64"/>
  <c r="I484" i="64"/>
  <c r="K483" i="64"/>
  <c r="I483" i="64"/>
  <c r="K482" i="64"/>
  <c r="I482" i="64"/>
  <c r="K481" i="64"/>
  <c r="I481" i="64"/>
  <c r="I480" i="64"/>
  <c r="K480" i="64" s="1"/>
  <c r="K479" i="64"/>
  <c r="I479" i="64"/>
  <c r="I478" i="64"/>
  <c r="K478" i="64" s="1"/>
  <c r="K477" i="64"/>
  <c r="I477" i="64"/>
  <c r="I476" i="64"/>
  <c r="K476" i="64" s="1"/>
  <c r="K475" i="64"/>
  <c r="I475" i="64"/>
  <c r="I474" i="64"/>
  <c r="K474" i="64" s="1"/>
  <c r="K473" i="64"/>
  <c r="I473" i="64"/>
  <c r="I472" i="64"/>
  <c r="K472" i="64" s="1"/>
  <c r="K471" i="64"/>
  <c r="I471" i="64"/>
  <c r="I470" i="64"/>
  <c r="K470" i="64" s="1"/>
  <c r="K469" i="64"/>
  <c r="I469" i="64"/>
  <c r="I468" i="64"/>
  <c r="K468" i="64" s="1"/>
  <c r="K467" i="64"/>
  <c r="I467" i="64"/>
  <c r="I466" i="64"/>
  <c r="K466" i="64" s="1"/>
  <c r="K465" i="64"/>
  <c r="I465" i="64"/>
  <c r="K464" i="64"/>
  <c r="I464" i="64"/>
  <c r="K463" i="64"/>
  <c r="I463" i="64"/>
  <c r="K462" i="64"/>
  <c r="I462" i="64"/>
  <c r="K461" i="64"/>
  <c r="I461" i="64"/>
  <c r="I460" i="64"/>
  <c r="K460" i="64" s="1"/>
  <c r="K459" i="64"/>
  <c r="I459" i="64"/>
  <c r="K458" i="64"/>
  <c r="I458" i="64"/>
  <c r="K457" i="64"/>
  <c r="I457" i="64"/>
  <c r="I456" i="64"/>
  <c r="K456" i="64" s="1"/>
  <c r="K455" i="64"/>
  <c r="I455" i="64"/>
  <c r="I454" i="64"/>
  <c r="K454" i="64" s="1"/>
  <c r="K453" i="64"/>
  <c r="I453" i="64"/>
  <c r="I452" i="64"/>
  <c r="K452" i="64" s="1"/>
  <c r="K451" i="64"/>
  <c r="I451" i="64"/>
  <c r="I450" i="64"/>
  <c r="K450" i="64" s="1"/>
  <c r="K449" i="64"/>
  <c r="I449" i="64"/>
  <c r="I448" i="64"/>
  <c r="K448" i="64" s="1"/>
  <c r="K447" i="64"/>
  <c r="I447" i="64"/>
  <c r="I446" i="64"/>
  <c r="K446" i="64" s="1"/>
  <c r="K445" i="64"/>
  <c r="I445" i="64"/>
  <c r="I444" i="64"/>
  <c r="K444" i="64" s="1"/>
  <c r="K443" i="64"/>
  <c r="I443" i="64"/>
  <c r="I442" i="64"/>
  <c r="K442" i="64" s="1"/>
  <c r="K441" i="64"/>
  <c r="I441" i="64"/>
  <c r="I440" i="64"/>
  <c r="K440" i="64" s="1"/>
  <c r="K439" i="64"/>
  <c r="I439" i="64"/>
  <c r="I438" i="64"/>
  <c r="K438" i="64" s="1"/>
  <c r="K437" i="64"/>
  <c r="I437" i="64"/>
  <c r="I436" i="64"/>
  <c r="K436" i="64" s="1"/>
  <c r="K435" i="64"/>
  <c r="I435" i="64"/>
  <c r="K434" i="64"/>
  <c r="I434" i="64"/>
  <c r="K433" i="64"/>
  <c r="I433" i="64"/>
  <c r="K432" i="64"/>
  <c r="I432" i="64"/>
  <c r="K431" i="64"/>
  <c r="I431" i="64"/>
  <c r="I430" i="64"/>
  <c r="K430" i="64" s="1"/>
  <c r="K429" i="64"/>
  <c r="I429" i="64"/>
  <c r="I428" i="64"/>
  <c r="K428" i="64" s="1"/>
  <c r="K427" i="64"/>
  <c r="I427" i="64"/>
  <c r="I426" i="64"/>
  <c r="K426" i="64" s="1"/>
  <c r="K425" i="64"/>
  <c r="I425" i="64"/>
  <c r="I424" i="64"/>
  <c r="K424" i="64" s="1"/>
  <c r="K423" i="64"/>
  <c r="I423" i="64"/>
  <c r="I422" i="64"/>
  <c r="K422" i="64" s="1"/>
  <c r="K421" i="64"/>
  <c r="I421" i="64"/>
  <c r="I420" i="64"/>
  <c r="K420" i="64" s="1"/>
  <c r="K419" i="64"/>
  <c r="I419" i="64"/>
  <c r="I418" i="64"/>
  <c r="K418" i="64" s="1"/>
  <c r="K417" i="64"/>
  <c r="I417" i="64"/>
  <c r="I416" i="64"/>
  <c r="K416" i="64" s="1"/>
  <c r="K415" i="64"/>
  <c r="I415" i="64"/>
  <c r="I414" i="64"/>
  <c r="K414" i="64" s="1"/>
  <c r="K413" i="64"/>
  <c r="I413" i="64"/>
  <c r="I412" i="64"/>
  <c r="K412" i="64" s="1"/>
  <c r="K411" i="64"/>
  <c r="I411" i="64"/>
  <c r="I410" i="64"/>
  <c r="K410" i="64" s="1"/>
  <c r="K409" i="64"/>
  <c r="I409" i="64"/>
  <c r="I408" i="64"/>
  <c r="K408" i="64" s="1"/>
  <c r="K407" i="64"/>
  <c r="I407" i="64"/>
  <c r="K406" i="64"/>
  <c r="I406" i="64"/>
  <c r="K405" i="64"/>
  <c r="I405" i="64"/>
  <c r="K404" i="64"/>
  <c r="I404" i="64"/>
  <c r="K403" i="64"/>
  <c r="I403" i="64"/>
  <c r="I402" i="64"/>
  <c r="K402" i="64" s="1"/>
  <c r="K401" i="64"/>
  <c r="I401" i="64"/>
  <c r="I400" i="64"/>
  <c r="K400" i="64" s="1"/>
  <c r="K399" i="64"/>
  <c r="I399" i="64"/>
  <c r="I398" i="64"/>
  <c r="K398" i="64" s="1"/>
  <c r="K397" i="64"/>
  <c r="I397" i="64"/>
  <c r="I396" i="64"/>
  <c r="K396" i="64" s="1"/>
  <c r="K395" i="64"/>
  <c r="I395" i="64"/>
  <c r="I394" i="64"/>
  <c r="K394" i="64" s="1"/>
  <c r="K393" i="64"/>
  <c r="I393" i="64"/>
  <c r="I392" i="64"/>
  <c r="K392" i="64" s="1"/>
  <c r="K391" i="64"/>
  <c r="I391" i="64"/>
  <c r="K390" i="64"/>
  <c r="I390" i="64"/>
  <c r="K389" i="64"/>
  <c r="I389" i="64"/>
  <c r="K388" i="64"/>
  <c r="I388" i="64"/>
  <c r="K387" i="64"/>
  <c r="I387" i="64"/>
  <c r="K386" i="64"/>
  <c r="I386" i="64"/>
  <c r="K385" i="64"/>
  <c r="I385" i="64"/>
  <c r="K384" i="64"/>
  <c r="I384" i="64"/>
  <c r="K383" i="64"/>
  <c r="I383" i="64"/>
  <c r="I382" i="64"/>
  <c r="K382" i="64" s="1"/>
  <c r="K381" i="64"/>
  <c r="I381" i="64"/>
  <c r="K380" i="64"/>
  <c r="I380" i="64"/>
  <c r="K379" i="64"/>
  <c r="I379" i="64"/>
  <c r="K378" i="64"/>
  <c r="I378" i="64"/>
  <c r="K377" i="64"/>
  <c r="I377" i="64"/>
  <c r="I376" i="64"/>
  <c r="K376" i="64" s="1"/>
  <c r="K375" i="64"/>
  <c r="I375" i="64"/>
  <c r="I374" i="64"/>
  <c r="K374" i="64" s="1"/>
  <c r="K373" i="64"/>
  <c r="I373" i="64"/>
  <c r="I372" i="64"/>
  <c r="K372" i="64" s="1"/>
  <c r="K371" i="64"/>
  <c r="I371" i="64"/>
  <c r="I370" i="64"/>
  <c r="K370" i="64" s="1"/>
  <c r="K369" i="64"/>
  <c r="I369" i="64"/>
  <c r="I368" i="64"/>
  <c r="K368" i="64" s="1"/>
  <c r="K367" i="64"/>
  <c r="I367" i="64"/>
  <c r="I366" i="64"/>
  <c r="K366" i="64" s="1"/>
  <c r="K365" i="64"/>
  <c r="I365" i="64"/>
  <c r="I364" i="64"/>
  <c r="K364" i="64" s="1"/>
  <c r="K363" i="64"/>
  <c r="I363" i="64"/>
  <c r="I362" i="64"/>
  <c r="K362" i="64" s="1"/>
  <c r="K361" i="64"/>
  <c r="I361" i="64"/>
  <c r="I360" i="64"/>
  <c r="K360" i="64" s="1"/>
  <c r="K359" i="64"/>
  <c r="I359" i="64"/>
  <c r="I358" i="64"/>
  <c r="K358" i="64" s="1"/>
  <c r="K357" i="64"/>
  <c r="I357" i="64"/>
  <c r="I356" i="64"/>
  <c r="K356" i="64" s="1"/>
  <c r="K355" i="64"/>
  <c r="I355" i="64"/>
  <c r="I354" i="64"/>
  <c r="K354" i="64" s="1"/>
  <c r="K353" i="64"/>
  <c r="I353" i="64"/>
  <c r="I352" i="64"/>
  <c r="K352" i="64" s="1"/>
  <c r="K351" i="64"/>
  <c r="I351" i="64"/>
  <c r="I350" i="64"/>
  <c r="K350" i="64" s="1"/>
  <c r="K349" i="64"/>
  <c r="I349" i="64"/>
  <c r="I348" i="64"/>
  <c r="K348" i="64" s="1"/>
  <c r="K347" i="64"/>
  <c r="I347" i="64"/>
  <c r="I346" i="64"/>
  <c r="K346" i="64" s="1"/>
  <c r="K345" i="64"/>
  <c r="I345" i="64"/>
  <c r="I344" i="64"/>
  <c r="K344" i="64" s="1"/>
  <c r="K343" i="64"/>
  <c r="I343" i="64"/>
  <c r="I342" i="64"/>
  <c r="K342" i="64" s="1"/>
  <c r="K341" i="64"/>
  <c r="I341" i="64"/>
  <c r="I340" i="64"/>
  <c r="K340" i="64" s="1"/>
  <c r="K339" i="64"/>
  <c r="I339" i="64"/>
  <c r="I338" i="64"/>
  <c r="K338" i="64" s="1"/>
  <c r="K337" i="64"/>
  <c r="I337" i="64"/>
  <c r="I336" i="64"/>
  <c r="K336" i="64" s="1"/>
  <c r="K335" i="64"/>
  <c r="I335" i="64"/>
  <c r="K334" i="64"/>
  <c r="I334" i="64"/>
  <c r="K333" i="64"/>
  <c r="I333" i="64"/>
  <c r="I332" i="64"/>
  <c r="K332" i="64" s="1"/>
  <c r="K331" i="64"/>
  <c r="I331" i="64"/>
  <c r="I330" i="64"/>
  <c r="K330" i="64" s="1"/>
  <c r="K329" i="64"/>
  <c r="I329" i="64"/>
  <c r="I328" i="64"/>
  <c r="K328" i="64" s="1"/>
  <c r="K327" i="64"/>
  <c r="I327" i="64"/>
  <c r="I326" i="64"/>
  <c r="K326" i="64" s="1"/>
  <c r="K325" i="64"/>
  <c r="I325" i="64"/>
  <c r="I324" i="64"/>
  <c r="K324" i="64" s="1"/>
  <c r="K323" i="64"/>
  <c r="I323" i="64"/>
  <c r="I322" i="64"/>
  <c r="K322" i="64" s="1"/>
  <c r="K321" i="64"/>
  <c r="I321" i="64"/>
  <c r="I320" i="64"/>
  <c r="K320" i="64" s="1"/>
  <c r="K319" i="64"/>
  <c r="I319" i="64"/>
  <c r="I318" i="64"/>
  <c r="K318" i="64" s="1"/>
  <c r="K317" i="64"/>
  <c r="I317" i="64"/>
  <c r="I316" i="64"/>
  <c r="K316" i="64" s="1"/>
  <c r="K315" i="64"/>
  <c r="I315" i="64"/>
  <c r="I314" i="64"/>
  <c r="K314" i="64" s="1"/>
  <c r="K313" i="64"/>
  <c r="I313" i="64"/>
  <c r="I312" i="64"/>
  <c r="K312" i="64" s="1"/>
  <c r="K311" i="64"/>
  <c r="I311" i="64"/>
  <c r="I310" i="64"/>
  <c r="K310" i="64" s="1"/>
  <c r="K309" i="64"/>
  <c r="I309" i="64"/>
  <c r="I308" i="64"/>
  <c r="K308" i="64" s="1"/>
  <c r="K307" i="64"/>
  <c r="I307" i="64"/>
  <c r="I306" i="64"/>
  <c r="K306" i="64" s="1"/>
  <c r="K305" i="64"/>
  <c r="I305" i="64"/>
  <c r="I304" i="64"/>
  <c r="K304" i="64" s="1"/>
  <c r="K303" i="64"/>
  <c r="I303" i="64"/>
  <c r="I302" i="64"/>
  <c r="K302" i="64" s="1"/>
  <c r="K301" i="64"/>
  <c r="I301" i="64"/>
  <c r="I300" i="64"/>
  <c r="K300" i="64" s="1"/>
  <c r="K299" i="64"/>
  <c r="I299" i="64"/>
  <c r="K298" i="64"/>
  <c r="I298" i="64"/>
  <c r="K297" i="64"/>
  <c r="I297" i="64"/>
  <c r="I296" i="64"/>
  <c r="K296" i="64" s="1"/>
  <c r="K295" i="64"/>
  <c r="I295" i="64"/>
  <c r="I294" i="64"/>
  <c r="K294" i="64" s="1"/>
  <c r="K293" i="64"/>
  <c r="I293" i="64"/>
  <c r="I292" i="64"/>
  <c r="K292" i="64" s="1"/>
  <c r="K291" i="64"/>
  <c r="I291" i="64"/>
  <c r="I290" i="64"/>
  <c r="K290" i="64" s="1"/>
  <c r="K289" i="64"/>
  <c r="I289" i="64"/>
  <c r="I288" i="64"/>
  <c r="K288" i="64" s="1"/>
  <c r="K287" i="64"/>
  <c r="I287" i="64"/>
  <c r="K286" i="64"/>
  <c r="I286" i="64"/>
  <c r="I285" i="64"/>
  <c r="K285" i="64" s="1"/>
  <c r="I284" i="64"/>
  <c r="K284" i="64" s="1"/>
  <c r="I283" i="64"/>
  <c r="K283" i="64" s="1"/>
  <c r="I282" i="64"/>
  <c r="K282" i="64" s="1"/>
  <c r="I281" i="64"/>
  <c r="K281" i="64" s="1"/>
  <c r="I280" i="64"/>
  <c r="K280" i="64" s="1"/>
  <c r="I279" i="64"/>
  <c r="K279" i="64" s="1"/>
  <c r="I278" i="64"/>
  <c r="K278" i="64" s="1"/>
  <c r="I277" i="64"/>
  <c r="K277" i="64" s="1"/>
  <c r="I276" i="64"/>
  <c r="K276" i="64" s="1"/>
  <c r="I275" i="64"/>
  <c r="K275" i="64" s="1"/>
  <c r="K274" i="64"/>
  <c r="I274" i="64"/>
  <c r="K273" i="64"/>
  <c r="I273" i="64"/>
  <c r="K272" i="64"/>
  <c r="I272" i="64"/>
  <c r="I271" i="64"/>
  <c r="K271" i="64" s="1"/>
  <c r="I270" i="64"/>
  <c r="K270" i="64" s="1"/>
  <c r="K269" i="64"/>
  <c r="I269" i="64"/>
  <c r="I268" i="64"/>
  <c r="K268" i="64" s="1"/>
  <c r="I267" i="64"/>
  <c r="K267" i="64" s="1"/>
  <c r="I266" i="64"/>
  <c r="K266" i="64" s="1"/>
  <c r="I265" i="64"/>
  <c r="K265" i="64" s="1"/>
  <c r="I264" i="64"/>
  <c r="K264" i="64" s="1"/>
  <c r="I263" i="64"/>
  <c r="K263" i="64" s="1"/>
  <c r="I262" i="64"/>
  <c r="K262" i="64" s="1"/>
  <c r="I261" i="64"/>
  <c r="K261" i="64" s="1"/>
  <c r="I260" i="64"/>
  <c r="K260" i="64" s="1"/>
  <c r="K259" i="64"/>
  <c r="I259" i="64"/>
  <c r="I258" i="64"/>
  <c r="K258" i="64" s="1"/>
  <c r="I257" i="64"/>
  <c r="K257" i="64" s="1"/>
  <c r="K256" i="64"/>
  <c r="I256" i="64"/>
  <c r="K255" i="64"/>
  <c r="I255" i="64"/>
  <c r="K254" i="64"/>
  <c r="I254" i="64"/>
  <c r="I253" i="64"/>
  <c r="K253" i="64" s="1"/>
  <c r="K252" i="64"/>
  <c r="I252" i="64"/>
  <c r="I251" i="64"/>
  <c r="K251" i="64" s="1"/>
  <c r="I250" i="64"/>
  <c r="K250" i="64" s="1"/>
  <c r="I249" i="64"/>
  <c r="K249" i="64" s="1"/>
  <c r="I248" i="64"/>
  <c r="K248" i="64" s="1"/>
  <c r="I247" i="64"/>
  <c r="K247" i="64" s="1"/>
  <c r="K246" i="64"/>
  <c r="I246" i="64"/>
  <c r="K245" i="64"/>
  <c r="I245" i="64"/>
  <c r="I244" i="64"/>
  <c r="K244" i="64" s="1"/>
  <c r="K243" i="64"/>
  <c r="I243" i="64"/>
  <c r="I242" i="64"/>
  <c r="K242" i="64" s="1"/>
  <c r="K241" i="64"/>
  <c r="I241" i="64"/>
  <c r="I240" i="64"/>
  <c r="K240" i="64" s="1"/>
  <c r="I239" i="64"/>
  <c r="K239" i="64" s="1"/>
  <c r="I238" i="64"/>
  <c r="K238" i="64" s="1"/>
  <c r="I237" i="64"/>
  <c r="K237" i="64" s="1"/>
  <c r="I236" i="64"/>
  <c r="K236" i="64" s="1"/>
  <c r="I235" i="64"/>
  <c r="K235" i="64" s="1"/>
  <c r="I234" i="64"/>
  <c r="K234" i="64" s="1"/>
  <c r="I233" i="64"/>
  <c r="K233" i="64" s="1"/>
  <c r="I232" i="64"/>
  <c r="K232" i="64" s="1"/>
  <c r="I231" i="64"/>
  <c r="K231" i="64" s="1"/>
  <c r="I230" i="64"/>
  <c r="K230" i="64" s="1"/>
  <c r="G6" i="46"/>
  <c r="E6" i="46"/>
  <c r="B6" i="46"/>
  <c r="G30" i="48"/>
  <c r="E30" i="48"/>
  <c r="B30" i="48"/>
  <c r="G108" i="50"/>
  <c r="E108" i="50"/>
  <c r="B108" i="50"/>
  <c r="G25" i="51"/>
  <c r="E25" i="51"/>
  <c r="B25" i="51"/>
  <c r="E8" i="52"/>
  <c r="B8" i="52"/>
  <c r="B81" i="54"/>
  <c r="E5" i="55"/>
  <c r="B5" i="55"/>
  <c r="B6" i="56"/>
  <c r="E6" i="56"/>
  <c r="E10" i="58"/>
  <c r="B10" i="58"/>
  <c r="E7" i="59"/>
  <c r="B7" i="59"/>
  <c r="E49" i="60"/>
  <c r="I49" i="60"/>
  <c r="B12" i="63"/>
  <c r="B9" i="62"/>
  <c r="E12" i="63"/>
  <c r="G10" i="63"/>
  <c r="G9" i="63"/>
  <c r="G8" i="63"/>
  <c r="G7" i="63"/>
  <c r="G6" i="63"/>
  <c r="G5" i="63"/>
  <c r="G4" i="63"/>
  <c r="G3" i="63"/>
  <c r="G2" i="63"/>
  <c r="E10" i="63"/>
  <c r="E9" i="63"/>
  <c r="E8" i="63"/>
  <c r="E7" i="63"/>
  <c r="E6" i="63"/>
  <c r="E5" i="63"/>
  <c r="E4" i="63"/>
  <c r="E3" i="63"/>
  <c r="E2" i="63"/>
  <c r="G7" i="62"/>
  <c r="G6" i="62"/>
  <c r="G5" i="62"/>
  <c r="G4" i="62"/>
  <c r="G3" i="62"/>
  <c r="G2" i="62"/>
  <c r="E7" i="62"/>
  <c r="E6" i="62"/>
  <c r="E5" i="62"/>
  <c r="E4" i="62"/>
  <c r="E3" i="62"/>
  <c r="E2" i="62"/>
  <c r="G2" i="61"/>
  <c r="I2" i="61" s="1"/>
  <c r="I2" i="60"/>
  <c r="L2" i="60" s="1"/>
  <c r="I3" i="60"/>
  <c r="L3" i="60"/>
  <c r="I4" i="60"/>
  <c r="L4" i="60" s="1"/>
  <c r="I5" i="60"/>
  <c r="L5" i="60"/>
  <c r="I6" i="60"/>
  <c r="L6" i="60" s="1"/>
  <c r="I7" i="60"/>
  <c r="L7" i="60"/>
  <c r="I8" i="60"/>
  <c r="L8" i="60" s="1"/>
  <c r="I9" i="60"/>
  <c r="L9" i="60"/>
  <c r="I10" i="60"/>
  <c r="L10" i="60" s="1"/>
  <c r="I11" i="60"/>
  <c r="L11" i="60"/>
  <c r="I12" i="60"/>
  <c r="L12" i="60" s="1"/>
  <c r="I13" i="60"/>
  <c r="L13" i="60"/>
  <c r="I14" i="60"/>
  <c r="L14" i="60" s="1"/>
  <c r="I15" i="60"/>
  <c r="L15" i="60"/>
  <c r="I16" i="60"/>
  <c r="L16" i="60" s="1"/>
  <c r="I17" i="60"/>
  <c r="L17" i="60"/>
  <c r="I18" i="60"/>
  <c r="L18" i="60" s="1"/>
  <c r="I19" i="60"/>
  <c r="L19" i="60"/>
  <c r="I20" i="60"/>
  <c r="L20" i="60" s="1"/>
  <c r="I21" i="60"/>
  <c r="L21" i="60"/>
  <c r="I22" i="60"/>
  <c r="L22" i="60" s="1"/>
  <c r="I23" i="60"/>
  <c r="L23" i="60"/>
  <c r="I24" i="60"/>
  <c r="L24" i="60" s="1"/>
  <c r="I25" i="60"/>
  <c r="L25" i="60"/>
  <c r="I26" i="60"/>
  <c r="L26" i="60" s="1"/>
  <c r="I27" i="60"/>
  <c r="L27" i="60"/>
  <c r="I28" i="60"/>
  <c r="L28" i="60" s="1"/>
  <c r="I29" i="60"/>
  <c r="L29" i="60"/>
  <c r="I30" i="60"/>
  <c r="L30" i="60" s="1"/>
  <c r="I31" i="60"/>
  <c r="L31" i="60"/>
  <c r="I32" i="60"/>
  <c r="L32" i="60" s="1"/>
  <c r="I33" i="60"/>
  <c r="L33" i="60"/>
  <c r="I34" i="60"/>
  <c r="L34" i="60" s="1"/>
  <c r="I35" i="60"/>
  <c r="L35" i="60"/>
  <c r="I36" i="60"/>
  <c r="L36" i="60" s="1"/>
  <c r="I37" i="60"/>
  <c r="L37" i="60"/>
  <c r="I38" i="60"/>
  <c r="L38" i="60" s="1"/>
  <c r="I39" i="60"/>
  <c r="L39" i="60"/>
  <c r="I40" i="60"/>
  <c r="L40" i="60" s="1"/>
  <c r="I41" i="60"/>
  <c r="L41" i="60"/>
  <c r="I42" i="60"/>
  <c r="L42" i="60" s="1"/>
  <c r="I43" i="60"/>
  <c r="L43" i="60"/>
  <c r="I44" i="60"/>
  <c r="L44" i="60" s="1"/>
  <c r="I45" i="60"/>
  <c r="L45" i="60"/>
  <c r="I46" i="60"/>
  <c r="L46" i="60" s="1"/>
  <c r="E2" i="59"/>
  <c r="G2" i="59" s="1"/>
  <c r="E3" i="59"/>
  <c r="G3" i="59"/>
  <c r="E4" i="59"/>
  <c r="G4" i="59" s="1"/>
  <c r="E5" i="59"/>
  <c r="G5" i="59"/>
  <c r="E2" i="58"/>
  <c r="G2" i="58" s="1"/>
  <c r="E3" i="58"/>
  <c r="G3" i="58" s="1"/>
  <c r="E4" i="58"/>
  <c r="G4" i="58" s="1"/>
  <c r="E5" i="58"/>
  <c r="G5" i="58"/>
  <c r="E6" i="58"/>
  <c r="G6" i="58" s="1"/>
  <c r="E7" i="58"/>
  <c r="G7" i="58"/>
  <c r="E8" i="58"/>
  <c r="G8" i="58" s="1"/>
  <c r="E2" i="56"/>
  <c r="G2" i="56" s="1"/>
  <c r="E3" i="56"/>
  <c r="G3" i="56"/>
  <c r="E4" i="56"/>
  <c r="G4" i="56" s="1"/>
  <c r="E2" i="55"/>
  <c r="G2" i="55" s="1"/>
  <c r="E3" i="55"/>
  <c r="G3" i="55"/>
  <c r="E2" i="54"/>
  <c r="G2" i="54" s="1"/>
  <c r="H2" i="54" s="1"/>
  <c r="E3" i="54"/>
  <c r="E81" i="54" s="1"/>
  <c r="G3" i="54"/>
  <c r="E4" i="54"/>
  <c r="G4" i="54" s="1"/>
  <c r="E5" i="54"/>
  <c r="G5" i="54"/>
  <c r="E6" i="54"/>
  <c r="G6" i="54" s="1"/>
  <c r="E7" i="54"/>
  <c r="G7" i="54"/>
  <c r="E8" i="54"/>
  <c r="G8" i="54" s="1"/>
  <c r="E9" i="54"/>
  <c r="G9" i="54"/>
  <c r="E10" i="54"/>
  <c r="G10" i="54" s="1"/>
  <c r="E11" i="54"/>
  <c r="G11" i="54"/>
  <c r="E12" i="54"/>
  <c r="G12" i="54" s="1"/>
  <c r="E13" i="54"/>
  <c r="G13" i="54"/>
  <c r="E14" i="54"/>
  <c r="G14" i="54" s="1"/>
  <c r="E15" i="54"/>
  <c r="G15" i="54"/>
  <c r="E16" i="54"/>
  <c r="G16" i="54" s="1"/>
  <c r="E17" i="54"/>
  <c r="G17" i="54"/>
  <c r="E18" i="54"/>
  <c r="G18" i="54" s="1"/>
  <c r="E19" i="54"/>
  <c r="G19" i="54"/>
  <c r="E20" i="54"/>
  <c r="G20" i="54" s="1"/>
  <c r="E21" i="54"/>
  <c r="G21" i="54"/>
  <c r="E22" i="54"/>
  <c r="G22" i="54" s="1"/>
  <c r="E23" i="54"/>
  <c r="G23" i="54"/>
  <c r="E24" i="54"/>
  <c r="G24" i="54" s="1"/>
  <c r="E25" i="54"/>
  <c r="G25" i="54"/>
  <c r="E26" i="54"/>
  <c r="G26" i="54" s="1"/>
  <c r="E27" i="54"/>
  <c r="G27" i="54"/>
  <c r="E28" i="54"/>
  <c r="G28" i="54" s="1"/>
  <c r="E29" i="54"/>
  <c r="G29" i="54" s="1"/>
  <c r="E30" i="54"/>
  <c r="G30" i="54" s="1"/>
  <c r="E31" i="54"/>
  <c r="G31" i="54" s="1"/>
  <c r="E32" i="54"/>
  <c r="G32" i="54" s="1"/>
  <c r="E33" i="54"/>
  <c r="G33" i="54"/>
  <c r="E34" i="54"/>
  <c r="G34" i="54" s="1"/>
  <c r="E35" i="54"/>
  <c r="G35" i="54"/>
  <c r="E36" i="54"/>
  <c r="G36" i="54" s="1"/>
  <c r="E37" i="54"/>
  <c r="G37" i="54" s="1"/>
  <c r="E38" i="54"/>
  <c r="G38" i="54" s="1"/>
  <c r="E39" i="54"/>
  <c r="G39" i="54" s="1"/>
  <c r="E40" i="54"/>
  <c r="G40" i="54" s="1"/>
  <c r="E41" i="54"/>
  <c r="G41" i="54"/>
  <c r="E42" i="54"/>
  <c r="G42" i="54" s="1"/>
  <c r="E43" i="54"/>
  <c r="G43" i="54"/>
  <c r="E44" i="54"/>
  <c r="G44" i="54" s="1"/>
  <c r="E45" i="54"/>
  <c r="G45" i="54" s="1"/>
  <c r="E46" i="54"/>
  <c r="G46" i="54" s="1"/>
  <c r="E47" i="54"/>
  <c r="G47" i="54" s="1"/>
  <c r="E48" i="54"/>
  <c r="G48" i="54" s="1"/>
  <c r="E49" i="54"/>
  <c r="G49" i="54"/>
  <c r="E50" i="54"/>
  <c r="G50" i="54" s="1"/>
  <c r="E51" i="54"/>
  <c r="G51" i="54"/>
  <c r="E52" i="54"/>
  <c r="G52" i="54" s="1"/>
  <c r="E53" i="54"/>
  <c r="G53" i="54" s="1"/>
  <c r="E54" i="54"/>
  <c r="G54" i="54" s="1"/>
  <c r="E55" i="54"/>
  <c r="G55" i="54" s="1"/>
  <c r="E56" i="54"/>
  <c r="G56" i="54" s="1"/>
  <c r="E57" i="54"/>
  <c r="G57" i="54"/>
  <c r="E58" i="54"/>
  <c r="G58" i="54" s="1"/>
  <c r="E59" i="54"/>
  <c r="G59" i="54"/>
  <c r="E60" i="54"/>
  <c r="G60" i="54" s="1"/>
  <c r="E61" i="54"/>
  <c r="G61" i="54" s="1"/>
  <c r="E62" i="54"/>
  <c r="G62" i="54" s="1"/>
  <c r="E63" i="54"/>
  <c r="G63" i="54" s="1"/>
  <c r="E64" i="54"/>
  <c r="G64" i="54" s="1"/>
  <c r="E65" i="54"/>
  <c r="G65" i="54"/>
  <c r="E66" i="54"/>
  <c r="G66" i="54" s="1"/>
  <c r="E67" i="54"/>
  <c r="G67" i="54"/>
  <c r="E68" i="54"/>
  <c r="G68" i="54" s="1"/>
  <c r="E69" i="54"/>
  <c r="G69" i="54" s="1"/>
  <c r="E70" i="54"/>
  <c r="G70" i="54" s="1"/>
  <c r="E71" i="54"/>
  <c r="G71" i="54" s="1"/>
  <c r="E72" i="54"/>
  <c r="G72" i="54" s="1"/>
  <c r="E73" i="54"/>
  <c r="G73" i="54"/>
  <c r="E74" i="54"/>
  <c r="G74" i="54" s="1"/>
  <c r="E75" i="54"/>
  <c r="G75" i="54"/>
  <c r="E76" i="54"/>
  <c r="G76" i="54" s="1"/>
  <c r="E77" i="54"/>
  <c r="G77" i="54" s="1"/>
  <c r="E78" i="54"/>
  <c r="G78" i="54" s="1"/>
  <c r="E79" i="54"/>
  <c r="G79" i="54" s="1"/>
  <c r="E2" i="52"/>
  <c r="G2" i="52" s="1"/>
  <c r="E3" i="52"/>
  <c r="G3" i="52"/>
  <c r="E4" i="52"/>
  <c r="G4" i="52" s="1"/>
  <c r="E5" i="52"/>
  <c r="G5" i="52"/>
  <c r="E6" i="52"/>
  <c r="G6" i="52" s="1"/>
  <c r="E2" i="51"/>
  <c r="G2" i="51" s="1"/>
  <c r="E3" i="51"/>
  <c r="G3" i="51"/>
  <c r="E4" i="51"/>
  <c r="G4" i="51" s="1"/>
  <c r="E5" i="51"/>
  <c r="G5" i="51"/>
  <c r="E6" i="51"/>
  <c r="G6" i="51" s="1"/>
  <c r="E7" i="51"/>
  <c r="G7" i="51"/>
  <c r="E8" i="51"/>
  <c r="G8" i="51" s="1"/>
  <c r="E9" i="51"/>
  <c r="G9" i="51"/>
  <c r="E10" i="51"/>
  <c r="G10" i="51" s="1"/>
  <c r="E11" i="51"/>
  <c r="G11" i="51"/>
  <c r="E12" i="51"/>
  <c r="G12" i="51" s="1"/>
  <c r="E13" i="51"/>
  <c r="G13" i="51"/>
  <c r="E14" i="51"/>
  <c r="G14" i="51" s="1"/>
  <c r="E15" i="51"/>
  <c r="G15" i="51"/>
  <c r="E16" i="51"/>
  <c r="G16" i="51" s="1"/>
  <c r="E17" i="51"/>
  <c r="G17" i="51"/>
  <c r="E18" i="51"/>
  <c r="G18" i="51" s="1"/>
  <c r="E19" i="51"/>
  <c r="G19" i="51"/>
  <c r="E20" i="51"/>
  <c r="G20" i="51" s="1"/>
  <c r="E21" i="51"/>
  <c r="G21" i="51"/>
  <c r="E22" i="51"/>
  <c r="G22" i="51" s="1"/>
  <c r="E2" i="50"/>
  <c r="G2" i="50" s="1"/>
  <c r="E3" i="50"/>
  <c r="G3" i="50"/>
  <c r="E4" i="50"/>
  <c r="G4" i="50" s="1"/>
  <c r="E5" i="50"/>
  <c r="G5" i="50"/>
  <c r="E6" i="50"/>
  <c r="G6" i="50" s="1"/>
  <c r="E7" i="50"/>
  <c r="G7" i="50"/>
  <c r="E8" i="50"/>
  <c r="G8" i="50" s="1"/>
  <c r="E9" i="50"/>
  <c r="G9" i="50"/>
  <c r="E10" i="50"/>
  <c r="G10" i="50" s="1"/>
  <c r="E11" i="50"/>
  <c r="G11" i="50"/>
  <c r="E12" i="50"/>
  <c r="G12" i="50" s="1"/>
  <c r="E13" i="50"/>
  <c r="G13" i="50"/>
  <c r="E14" i="50"/>
  <c r="G14" i="50" s="1"/>
  <c r="E15" i="50"/>
  <c r="G15" i="50"/>
  <c r="E16" i="50"/>
  <c r="G16" i="50" s="1"/>
  <c r="E17" i="50"/>
  <c r="G17" i="50"/>
  <c r="E18" i="50"/>
  <c r="G18" i="50" s="1"/>
  <c r="E19" i="50"/>
  <c r="G19" i="50"/>
  <c r="E20" i="50"/>
  <c r="G20" i="50" s="1"/>
  <c r="E21" i="50"/>
  <c r="G21" i="50"/>
  <c r="E22" i="50"/>
  <c r="G22" i="50" s="1"/>
  <c r="E23" i="50"/>
  <c r="G23" i="50"/>
  <c r="E24" i="50"/>
  <c r="G24" i="50" s="1"/>
  <c r="E25" i="50"/>
  <c r="G25" i="50"/>
  <c r="E26" i="50"/>
  <c r="G26" i="50" s="1"/>
  <c r="E27" i="50"/>
  <c r="G27" i="50"/>
  <c r="E28" i="50"/>
  <c r="G28" i="50" s="1"/>
  <c r="E29" i="50"/>
  <c r="G29" i="50"/>
  <c r="E30" i="50"/>
  <c r="G30" i="50" s="1"/>
  <c r="E31" i="50"/>
  <c r="G31" i="50"/>
  <c r="E32" i="50"/>
  <c r="G32" i="50" s="1"/>
  <c r="E33" i="50"/>
  <c r="G33" i="50"/>
  <c r="E34" i="50"/>
  <c r="G34" i="50" s="1"/>
  <c r="E35" i="50"/>
  <c r="G35" i="50"/>
  <c r="E36" i="50"/>
  <c r="G36" i="50" s="1"/>
  <c r="E37" i="50"/>
  <c r="G37" i="50"/>
  <c r="E38" i="50"/>
  <c r="G38" i="50" s="1"/>
  <c r="E39" i="50"/>
  <c r="G39" i="50"/>
  <c r="E40" i="50"/>
  <c r="G40" i="50" s="1"/>
  <c r="E41" i="50"/>
  <c r="G41" i="50"/>
  <c r="E42" i="50"/>
  <c r="G42" i="50" s="1"/>
  <c r="E43" i="50"/>
  <c r="G43" i="50"/>
  <c r="E44" i="50"/>
  <c r="G44" i="50" s="1"/>
  <c r="E45" i="50"/>
  <c r="G45" i="50"/>
  <c r="E46" i="50"/>
  <c r="G46" i="50" s="1"/>
  <c r="E47" i="50"/>
  <c r="G47" i="50"/>
  <c r="E48" i="50"/>
  <c r="G48" i="50" s="1"/>
  <c r="E49" i="50"/>
  <c r="G49" i="50"/>
  <c r="E50" i="50"/>
  <c r="G50" i="50" s="1"/>
  <c r="E51" i="50"/>
  <c r="G51" i="50"/>
  <c r="E52" i="50"/>
  <c r="G52" i="50" s="1"/>
  <c r="E53" i="50"/>
  <c r="G53" i="50"/>
  <c r="E54" i="50"/>
  <c r="G54" i="50" s="1"/>
  <c r="E55" i="50"/>
  <c r="G55" i="50"/>
  <c r="E56" i="50"/>
  <c r="G56" i="50" s="1"/>
  <c r="E57" i="50"/>
  <c r="G57" i="50"/>
  <c r="E58" i="50"/>
  <c r="G58" i="50" s="1"/>
  <c r="E59" i="50"/>
  <c r="G59" i="50"/>
  <c r="E60" i="50"/>
  <c r="G60" i="50" s="1"/>
  <c r="E61" i="50"/>
  <c r="G61" i="50"/>
  <c r="E62" i="50"/>
  <c r="G62" i="50" s="1"/>
  <c r="E63" i="50"/>
  <c r="G63" i="50"/>
  <c r="E64" i="50"/>
  <c r="G64" i="50" s="1"/>
  <c r="E65" i="50"/>
  <c r="G65" i="50"/>
  <c r="E66" i="50"/>
  <c r="G66" i="50" s="1"/>
  <c r="E67" i="50"/>
  <c r="G67" i="50"/>
  <c r="E68" i="50"/>
  <c r="G68" i="50" s="1"/>
  <c r="E69" i="50"/>
  <c r="G69" i="50"/>
  <c r="E70" i="50"/>
  <c r="G70" i="50" s="1"/>
  <c r="E71" i="50"/>
  <c r="G71" i="50"/>
  <c r="E72" i="50"/>
  <c r="G72" i="50" s="1"/>
  <c r="E73" i="50"/>
  <c r="G73" i="50"/>
  <c r="E74" i="50"/>
  <c r="G74" i="50" s="1"/>
  <c r="E75" i="50"/>
  <c r="G75" i="50"/>
  <c r="E76" i="50"/>
  <c r="G76" i="50" s="1"/>
  <c r="E77" i="50"/>
  <c r="G77" i="50"/>
  <c r="E78" i="50"/>
  <c r="G78" i="50" s="1"/>
  <c r="E79" i="50"/>
  <c r="G79" i="50"/>
  <c r="E80" i="50"/>
  <c r="G80" i="50" s="1"/>
  <c r="E81" i="50"/>
  <c r="G81" i="50"/>
  <c r="E82" i="50"/>
  <c r="G82" i="50" s="1"/>
  <c r="E83" i="50"/>
  <c r="G83" i="50"/>
  <c r="E84" i="50"/>
  <c r="G84" i="50" s="1"/>
  <c r="E85" i="50"/>
  <c r="G85" i="50"/>
  <c r="E86" i="50"/>
  <c r="G86" i="50" s="1"/>
  <c r="E87" i="50"/>
  <c r="G87" i="50"/>
  <c r="E88" i="50"/>
  <c r="G88" i="50" s="1"/>
  <c r="E89" i="50"/>
  <c r="G89" i="50"/>
  <c r="E90" i="50"/>
  <c r="G90" i="50" s="1"/>
  <c r="E91" i="50"/>
  <c r="G91" i="50"/>
  <c r="E92" i="50"/>
  <c r="G92" i="50" s="1"/>
  <c r="E93" i="50"/>
  <c r="G93" i="50"/>
  <c r="E94" i="50"/>
  <c r="G94" i="50" s="1"/>
  <c r="E95" i="50"/>
  <c r="G95" i="50"/>
  <c r="E96" i="50"/>
  <c r="G96" i="50" s="1"/>
  <c r="E97" i="50"/>
  <c r="G97" i="50"/>
  <c r="E98" i="50"/>
  <c r="G98" i="50" s="1"/>
  <c r="E99" i="50"/>
  <c r="G99" i="50"/>
  <c r="E100" i="50"/>
  <c r="G100" i="50" s="1"/>
  <c r="E101" i="50"/>
  <c r="G101" i="50"/>
  <c r="E102" i="50"/>
  <c r="G102" i="50" s="1"/>
  <c r="E103" i="50"/>
  <c r="G103" i="50"/>
  <c r="E104" i="50"/>
  <c r="G104" i="50" s="1"/>
  <c r="E105" i="50"/>
  <c r="G105" i="50"/>
  <c r="E106" i="50"/>
  <c r="G106" i="50" s="1"/>
  <c r="E2" i="48"/>
  <c r="G2" i="48" s="1"/>
  <c r="E3" i="48"/>
  <c r="G3" i="48"/>
  <c r="E4" i="48"/>
  <c r="G4" i="48" s="1"/>
  <c r="E5" i="48"/>
  <c r="G5" i="48"/>
  <c r="E6" i="48"/>
  <c r="G6" i="48" s="1"/>
  <c r="E7" i="48"/>
  <c r="G7" i="48"/>
  <c r="E8" i="48"/>
  <c r="G8" i="48" s="1"/>
  <c r="E9" i="48"/>
  <c r="G9" i="48"/>
  <c r="E10" i="48"/>
  <c r="G10" i="48" s="1"/>
  <c r="E11" i="48"/>
  <c r="G11" i="48"/>
  <c r="E12" i="48"/>
  <c r="G12" i="48" s="1"/>
  <c r="E13" i="48"/>
  <c r="G13" i="48"/>
  <c r="E14" i="48"/>
  <c r="G14" i="48" s="1"/>
  <c r="E15" i="48"/>
  <c r="G15" i="48"/>
  <c r="E16" i="48"/>
  <c r="G16" i="48" s="1"/>
  <c r="E17" i="48"/>
  <c r="G17" i="48"/>
  <c r="E18" i="48"/>
  <c r="G18" i="48" s="1"/>
  <c r="E19" i="48"/>
  <c r="G19" i="48"/>
  <c r="E20" i="48"/>
  <c r="G20" i="48" s="1"/>
  <c r="E21" i="48"/>
  <c r="G21" i="48"/>
  <c r="E22" i="48"/>
  <c r="G22" i="48" s="1"/>
  <c r="E23" i="48"/>
  <c r="G23" i="48"/>
  <c r="E24" i="48"/>
  <c r="G24" i="48" s="1"/>
  <c r="E25" i="48"/>
  <c r="G25" i="48"/>
  <c r="E26" i="48"/>
  <c r="G26" i="48" s="1"/>
  <c r="E27" i="48"/>
  <c r="G27" i="48"/>
  <c r="E28" i="48"/>
  <c r="G28" i="48" s="1"/>
  <c r="D2" i="47"/>
  <c r="E2" i="47"/>
  <c r="G2" i="47"/>
  <c r="E2" i="46"/>
  <c r="G2" i="46"/>
  <c r="E3" i="46"/>
  <c r="G3" i="46"/>
  <c r="E4" i="46"/>
  <c r="G4" i="46"/>
  <c r="L2" i="65" l="1"/>
  <c r="L3" i="65" s="1"/>
  <c r="L4" i="65" s="1"/>
  <c r="L5" i="65" s="1"/>
  <c r="L6" i="65" s="1"/>
  <c r="L7" i="65" s="1"/>
  <c r="L8" i="65" s="1"/>
  <c r="L9" i="65" s="1"/>
  <c r="L10" i="65" s="1"/>
  <c r="L11" i="65" s="1"/>
  <c r="L12" i="65" s="1"/>
  <c r="L13" i="65" s="1"/>
  <c r="L14" i="65" s="1"/>
  <c r="L15" i="65" s="1"/>
  <c r="L16" i="65" s="1"/>
  <c r="L17" i="65" s="1"/>
  <c r="L18" i="65" s="1"/>
  <c r="L19" i="65" s="1"/>
  <c r="L20" i="65" s="1"/>
  <c r="L21" i="65" s="1"/>
  <c r="L22" i="65" s="1"/>
  <c r="L23" i="65" s="1"/>
  <c r="L24" i="65" s="1"/>
  <c r="L25" i="65" s="1"/>
  <c r="L26" i="65" s="1"/>
  <c r="L27" i="65" s="1"/>
  <c r="L28" i="65" s="1"/>
  <c r="L29" i="65" s="1"/>
  <c r="L30" i="65" s="1"/>
  <c r="L31" i="65" s="1"/>
  <c r="L32" i="65" s="1"/>
  <c r="L33" i="65" s="1"/>
  <c r="L34" i="65" s="1"/>
  <c r="L35" i="65" s="1"/>
  <c r="L36" i="65" s="1"/>
  <c r="L37" i="65" s="1"/>
  <c r="L38" i="65" s="1"/>
  <c r="L39" i="65" s="1"/>
  <c r="L40" i="65" s="1"/>
  <c r="L41" i="65" s="1"/>
  <c r="L42" i="65" s="1"/>
  <c r="L43" i="65" s="1"/>
  <c r="L44" i="65" s="1"/>
  <c r="L45" i="65" s="1"/>
  <c r="L46" i="65" s="1"/>
  <c r="L47" i="65" s="1"/>
  <c r="L48" i="65" s="1"/>
  <c r="L49" i="65" s="1"/>
  <c r="L50" i="65" s="1"/>
  <c r="L51" i="65" s="1"/>
  <c r="L52" i="65" s="1"/>
  <c r="L53" i="65" s="1"/>
  <c r="L54" i="65" s="1"/>
  <c r="L55" i="65" s="1"/>
  <c r="L56" i="65" s="1"/>
  <c r="L57" i="65" s="1"/>
  <c r="L58" i="65" s="1"/>
  <c r="L59" i="65" s="1"/>
  <c r="L60" i="65" s="1"/>
  <c r="L61" i="65" s="1"/>
  <c r="L62" i="65" s="1"/>
  <c r="L63" i="65" s="1"/>
  <c r="L64" i="65" s="1"/>
  <c r="L65" i="65" s="1"/>
  <c r="L66" i="65" s="1"/>
  <c r="L67" i="65" s="1"/>
  <c r="L68" i="65" s="1"/>
  <c r="L69" i="65" s="1"/>
  <c r="L70" i="65" s="1"/>
  <c r="L71" i="65" s="1"/>
  <c r="L72" i="65" s="1"/>
  <c r="L73" i="65" s="1"/>
  <c r="L74" i="65" s="1"/>
  <c r="L75" i="65" s="1"/>
  <c r="L76" i="65" s="1"/>
  <c r="L77" i="65" s="1"/>
  <c r="L78" i="65" s="1"/>
  <c r="L79" i="65" s="1"/>
  <c r="L80" i="65" s="1"/>
  <c r="L81" i="65" s="1"/>
  <c r="L82" i="65" s="1"/>
  <c r="L83" i="65" s="1"/>
  <c r="L84" i="65" s="1"/>
  <c r="L85" i="65" s="1"/>
  <c r="L86" i="65" s="1"/>
  <c r="L87" i="65" s="1"/>
  <c r="L88" i="65" s="1"/>
  <c r="L89" i="65" s="1"/>
  <c r="L90" i="65" s="1"/>
  <c r="L91" i="65" s="1"/>
  <c r="L92" i="65" s="1"/>
  <c r="L93" i="65" s="1"/>
  <c r="L94" i="65" s="1"/>
  <c r="L95" i="65" s="1"/>
  <c r="L96" i="65" s="1"/>
  <c r="L97" i="65" s="1"/>
  <c r="L98" i="65" s="1"/>
  <c r="L99" i="65" s="1"/>
  <c r="L100" i="65" s="1"/>
  <c r="L101" i="65" s="1"/>
  <c r="L102" i="65" s="1"/>
  <c r="L103" i="65" s="1"/>
  <c r="L104" i="65" s="1"/>
  <c r="L105" i="65" s="1"/>
  <c r="L106" i="65" s="1"/>
  <c r="L107" i="65" s="1"/>
  <c r="L108" i="65" s="1"/>
  <c r="L109" i="65" s="1"/>
  <c r="L110" i="65" s="1"/>
  <c r="L111" i="65" s="1"/>
  <c r="L112" i="65" s="1"/>
  <c r="L113" i="65" s="1"/>
  <c r="L114" i="65" s="1"/>
  <c r="L115" i="65" s="1"/>
  <c r="L116" i="65" s="1"/>
  <c r="L117" i="65" s="1"/>
  <c r="L118" i="65" s="1"/>
  <c r="L119" i="65" s="1"/>
  <c r="L120" i="65" s="1"/>
  <c r="L121" i="65" s="1"/>
  <c r="L122" i="65" s="1"/>
  <c r="L123" i="65" s="1"/>
  <c r="L124" i="65" s="1"/>
  <c r="L125" i="65" s="1"/>
  <c r="L126" i="65" s="1"/>
  <c r="L127" i="65" s="1"/>
  <c r="L128" i="65" s="1"/>
  <c r="L129" i="65" s="1"/>
  <c r="L130" i="65" s="1"/>
  <c r="L131" i="65" s="1"/>
  <c r="L132" i="65" s="1"/>
  <c r="L133" i="65" s="1"/>
  <c r="L134" i="65" s="1"/>
  <c r="L135" i="65" s="1"/>
  <c r="L136" i="65" s="1"/>
  <c r="L137" i="65" s="1"/>
  <c r="L138" i="65" s="1"/>
  <c r="L139" i="65" s="1"/>
  <c r="L140" i="65" s="1"/>
  <c r="L141" i="65" s="1"/>
  <c r="L142" i="65" s="1"/>
  <c r="L143" i="65" s="1"/>
  <c r="L144" i="65" s="1"/>
  <c r="L145" i="65" s="1"/>
  <c r="L146" i="65" s="1"/>
  <c r="L147" i="65" s="1"/>
  <c r="L148" i="65" s="1"/>
  <c r="L149" i="65" s="1"/>
  <c r="L150" i="65" s="1"/>
  <c r="L151" i="65" s="1"/>
  <c r="L152" i="65" s="1"/>
  <c r="L153" i="65" s="1"/>
  <c r="L154" i="65" s="1"/>
  <c r="L155" i="65" s="1"/>
  <c r="L156" i="65" s="1"/>
  <c r="L157" i="65" s="1"/>
  <c r="L158" i="65" s="1"/>
  <c r="L159" i="65" s="1"/>
  <c r="L160" i="65" s="1"/>
  <c r="L161" i="65" s="1"/>
  <c r="L162" i="65" s="1"/>
  <c r="L163" i="65" s="1"/>
  <c r="L164" i="65" s="1"/>
  <c r="L165" i="65" s="1"/>
  <c r="L166" i="65" s="1"/>
  <c r="L167" i="65" s="1"/>
  <c r="L168" i="65" s="1"/>
  <c r="L169" i="65" s="1"/>
  <c r="L170" i="65" s="1"/>
  <c r="L171" i="65" s="1"/>
  <c r="L172" i="65" s="1"/>
  <c r="L173" i="65" s="1"/>
  <c r="L174" i="65" s="1"/>
  <c r="L175" i="65" s="1"/>
  <c r="L176" i="65" s="1"/>
  <c r="L177" i="65" s="1"/>
  <c r="L178" i="65" s="1"/>
  <c r="L179" i="65" s="1"/>
  <c r="L180" i="65" s="1"/>
  <c r="L181" i="65" s="1"/>
  <c r="L182" i="65" s="1"/>
  <c r="L183" i="65" s="1"/>
  <c r="L184" i="65" s="1"/>
  <c r="L185" i="65" s="1"/>
  <c r="L186" i="65" s="1"/>
  <c r="L187" i="65" s="1"/>
  <c r="L188" i="65" s="1"/>
  <c r="L189" i="65" s="1"/>
  <c r="L190" i="65" s="1"/>
  <c r="L191" i="65" s="1"/>
  <c r="L192" i="65" s="1"/>
  <c r="L193" i="65" s="1"/>
  <c r="L194" i="65" s="1"/>
  <c r="L195" i="65" s="1"/>
  <c r="L196" i="65" s="1"/>
  <c r="L197" i="65" s="1"/>
  <c r="L198" i="65" s="1"/>
  <c r="L199" i="65" s="1"/>
  <c r="L200" i="65" s="1"/>
  <c r="L201" i="65" s="1"/>
  <c r="L202" i="65" s="1"/>
  <c r="L203" i="65" s="1"/>
  <c r="L204" i="65" s="1"/>
  <c r="L205" i="65" s="1"/>
  <c r="L206" i="65" s="1"/>
  <c r="L207" i="65" s="1"/>
  <c r="L208" i="65" s="1"/>
  <c r="L209" i="65" s="1"/>
  <c r="L210" i="65" s="1"/>
  <c r="L211" i="65" s="1"/>
  <c r="L212" i="65" s="1"/>
  <c r="L213" i="65" s="1"/>
  <c r="L214" i="65" s="1"/>
  <c r="L215" i="65" s="1"/>
  <c r="L216" i="65" s="1"/>
  <c r="L217" i="65" s="1"/>
  <c r="L218" i="65" s="1"/>
  <c r="L219" i="65" s="1"/>
  <c r="L220" i="65" s="1"/>
  <c r="L221" i="65" s="1"/>
  <c r="L222" i="65" s="1"/>
  <c r="L223" i="65" s="1"/>
  <c r="L224" i="65" s="1"/>
  <c r="L225" i="65" s="1"/>
  <c r="L226" i="65" s="1"/>
  <c r="L227" i="65" s="1"/>
  <c r="L228" i="65" s="1"/>
  <c r="L229" i="65" s="1"/>
  <c r="L230" i="65" s="1"/>
  <c r="L231" i="65" s="1"/>
  <c r="L232" i="65" s="1"/>
  <c r="L233" i="65" s="1"/>
  <c r="L234" i="65" s="1"/>
  <c r="L235" i="65" s="1"/>
  <c r="L236" i="65" s="1"/>
  <c r="L237" i="65" s="1"/>
  <c r="L238" i="65" s="1"/>
  <c r="L239" i="65" s="1"/>
  <c r="L240" i="65" s="1"/>
  <c r="L241" i="65" s="1"/>
  <c r="L242" i="65" s="1"/>
  <c r="L243" i="65" s="1"/>
  <c r="L244" i="65" s="1"/>
  <c r="L245" i="65" s="1"/>
  <c r="L246" i="65" s="1"/>
  <c r="L247" i="65" s="1"/>
  <c r="L248" i="65" s="1"/>
  <c r="L249" i="65" s="1"/>
  <c r="L250" i="65" s="1"/>
  <c r="L251" i="65" s="1"/>
  <c r="L252" i="65" s="1"/>
  <c r="L253" i="65" s="1"/>
  <c r="L254" i="65" s="1"/>
  <c r="L255" i="65" s="1"/>
  <c r="L256" i="65" s="1"/>
  <c r="L257" i="65" s="1"/>
  <c r="L258" i="65" s="1"/>
  <c r="L259" i="65" s="1"/>
  <c r="L260" i="65" s="1"/>
  <c r="L261" i="65" s="1"/>
  <c r="L262" i="65" s="1"/>
  <c r="L263" i="65" s="1"/>
  <c r="L264" i="65" s="1"/>
  <c r="L265" i="65" s="1"/>
  <c r="L266" i="65" s="1"/>
  <c r="L267" i="65" s="1"/>
  <c r="L268" i="65" s="1"/>
  <c r="L269" i="65" s="1"/>
  <c r="L270" i="65" s="1"/>
  <c r="L271" i="65" s="1"/>
  <c r="L272" i="65" s="1"/>
  <c r="L273" i="65" s="1"/>
  <c r="L274" i="65" s="1"/>
  <c r="L275" i="65" s="1"/>
  <c r="L276" i="65" s="1"/>
  <c r="L277" i="65" s="1"/>
  <c r="L278" i="65" s="1"/>
  <c r="L279" i="65" s="1"/>
  <c r="L280" i="65" s="1"/>
  <c r="L281" i="65" s="1"/>
  <c r="L282" i="65" s="1"/>
  <c r="L283" i="65" s="1"/>
  <c r="L284" i="65" s="1"/>
  <c r="L285" i="65" s="1"/>
  <c r="L286" i="65" s="1"/>
  <c r="L287" i="65" s="1"/>
  <c r="L288" i="65" s="1"/>
  <c r="L289" i="65" s="1"/>
  <c r="L290" i="65" s="1"/>
  <c r="L291" i="65" s="1"/>
  <c r="L292" i="65" s="1"/>
  <c r="L293" i="65" s="1"/>
  <c r="L294" i="65" s="1"/>
  <c r="L295" i="65" s="1"/>
  <c r="L296" i="65" s="1"/>
  <c r="L297" i="65" s="1"/>
  <c r="L298" i="65" s="1"/>
  <c r="L299" i="65" s="1"/>
  <c r="L300" i="65" s="1"/>
  <c r="L301" i="65" s="1"/>
  <c r="L302" i="65" s="1"/>
  <c r="L303" i="65" s="1"/>
  <c r="L304" i="65" s="1"/>
  <c r="L305" i="65" s="1"/>
  <c r="L306" i="65" s="1"/>
  <c r="L307" i="65" s="1"/>
  <c r="L308" i="65" s="1"/>
  <c r="L309" i="65" s="1"/>
  <c r="L310" i="65" s="1"/>
  <c r="L311" i="65" s="1"/>
  <c r="L312" i="65" s="1"/>
  <c r="L313" i="65" s="1"/>
  <c r="L314" i="65" s="1"/>
  <c r="L315" i="65" s="1"/>
  <c r="L316" i="65" s="1"/>
  <c r="L317" i="65" s="1"/>
  <c r="L318" i="65" s="1"/>
  <c r="L319" i="65" s="1"/>
  <c r="L320" i="65" s="1"/>
  <c r="L321" i="65" s="1"/>
  <c r="L322" i="65" s="1"/>
  <c r="L323" i="65" s="1"/>
  <c r="L324" i="65" s="1"/>
  <c r="L325" i="65" s="1"/>
  <c r="L326" i="65" s="1"/>
  <c r="L327" i="65" s="1"/>
  <c r="L328" i="65" s="1"/>
  <c r="L329" i="65" s="1"/>
  <c r="L330" i="65" s="1"/>
  <c r="L331" i="65" s="1"/>
  <c r="L332" i="65" s="1"/>
  <c r="L333" i="65" s="1"/>
  <c r="L334" i="65" s="1"/>
  <c r="L335" i="65" s="1"/>
  <c r="L336" i="65" s="1"/>
  <c r="L337" i="65" s="1"/>
  <c r="L338" i="65" s="1"/>
  <c r="L339" i="65" s="1"/>
  <c r="L340" i="65" s="1"/>
  <c r="L341" i="65" s="1"/>
  <c r="L342" i="65" s="1"/>
  <c r="L343" i="65" s="1"/>
  <c r="L344" i="65" s="1"/>
  <c r="L345" i="65" s="1"/>
  <c r="L346" i="65" s="1"/>
  <c r="L347" i="65" s="1"/>
  <c r="L348" i="65" s="1"/>
  <c r="L349" i="65" s="1"/>
  <c r="L350" i="65" s="1"/>
  <c r="L351" i="65" s="1"/>
  <c r="L352" i="65" s="1"/>
  <c r="L353" i="65" s="1"/>
  <c r="L354" i="65" s="1"/>
  <c r="L355" i="65" s="1"/>
  <c r="L356" i="65" s="1"/>
  <c r="L357" i="65" s="1"/>
  <c r="L358" i="65" s="1"/>
  <c r="L359" i="65" s="1"/>
  <c r="L360" i="65" s="1"/>
  <c r="L361" i="65" s="1"/>
  <c r="L362" i="65" s="1"/>
  <c r="L363" i="65" s="1"/>
  <c r="L364" i="65" s="1"/>
  <c r="L365" i="65" s="1"/>
  <c r="L366" i="65" s="1"/>
  <c r="L367" i="65" s="1"/>
  <c r="L368" i="65" s="1"/>
  <c r="L369" i="65" s="1"/>
  <c r="L370" i="65" s="1"/>
  <c r="L371" i="65" s="1"/>
  <c r="L372" i="65" s="1"/>
  <c r="L373" i="65" s="1"/>
  <c r="L374" i="65" s="1"/>
  <c r="L375" i="65" s="1"/>
  <c r="L376" i="65" s="1"/>
  <c r="L377" i="65" s="1"/>
  <c r="L378" i="65" s="1"/>
  <c r="L379" i="65" s="1"/>
  <c r="L380" i="65" s="1"/>
  <c r="L381" i="65" s="1"/>
  <c r="L382" i="65" s="1"/>
  <c r="L383" i="65" s="1"/>
  <c r="L384" i="65" s="1"/>
  <c r="L385" i="65" s="1"/>
  <c r="L386" i="65" s="1"/>
  <c r="L387" i="65" s="1"/>
  <c r="L388" i="65" s="1"/>
  <c r="L389" i="65" s="1"/>
  <c r="L390" i="65" s="1"/>
  <c r="L391" i="65" s="1"/>
  <c r="L392" i="65" s="1"/>
  <c r="L393" i="65" s="1"/>
  <c r="L394" i="65" s="1"/>
  <c r="L395" i="65" s="1"/>
  <c r="L396" i="65" s="1"/>
  <c r="L397" i="65" s="1"/>
  <c r="L398" i="65" s="1"/>
  <c r="L399" i="65" s="1"/>
  <c r="L400" i="65" s="1"/>
  <c r="L401" i="65" s="1"/>
  <c r="L402" i="65" s="1"/>
  <c r="L403" i="65" s="1"/>
  <c r="L404" i="65" s="1"/>
  <c r="L405" i="65" s="1"/>
  <c r="L406" i="65" s="1"/>
  <c r="L407" i="65" s="1"/>
  <c r="L408" i="65" s="1"/>
  <c r="L409" i="65" s="1"/>
  <c r="L410" i="65" s="1"/>
  <c r="L411" i="65" s="1"/>
  <c r="L412" i="65" s="1"/>
  <c r="L413" i="65" s="1"/>
  <c r="L414" i="65" s="1"/>
  <c r="L415" i="65" s="1"/>
  <c r="L416" i="65" s="1"/>
  <c r="L417" i="65" s="1"/>
  <c r="L418" i="65" s="1"/>
  <c r="L419" i="65" s="1"/>
  <c r="L420" i="65" s="1"/>
  <c r="L421" i="65" s="1"/>
  <c r="L422" i="65" s="1"/>
  <c r="L423" i="65" s="1"/>
  <c r="L424" i="65" s="1"/>
  <c r="L425" i="65" s="1"/>
  <c r="L426" i="65" s="1"/>
  <c r="L427" i="65" s="1"/>
  <c r="L428" i="65" s="1"/>
  <c r="L429" i="65" s="1"/>
  <c r="L430" i="65" s="1"/>
  <c r="L431" i="65" s="1"/>
  <c r="L432" i="65" s="1"/>
  <c r="L433" i="65" s="1"/>
  <c r="L434" i="65" s="1"/>
  <c r="L435" i="65" s="1"/>
  <c r="L436" i="65" s="1"/>
  <c r="L437" i="65" s="1"/>
  <c r="L438" i="65" s="1"/>
  <c r="L439" i="65" s="1"/>
  <c r="L440" i="65" s="1"/>
  <c r="L441" i="65" s="1"/>
  <c r="L442" i="65" s="1"/>
  <c r="L443" i="65" s="1"/>
  <c r="L444" i="65" s="1"/>
  <c r="L445" i="65" s="1"/>
  <c r="L446" i="65" s="1"/>
  <c r="L447" i="65" s="1"/>
  <c r="L448" i="65" s="1"/>
  <c r="L449" i="65" s="1"/>
  <c r="L450" i="65" s="1"/>
  <c r="L451" i="65" s="1"/>
  <c r="L452" i="65" s="1"/>
  <c r="L453" i="65" s="1"/>
  <c r="L454" i="65" s="1"/>
  <c r="L455" i="65" s="1"/>
  <c r="L456" i="65" s="1"/>
  <c r="L457" i="65" s="1"/>
  <c r="L458" i="65" s="1"/>
  <c r="L459" i="65" s="1"/>
  <c r="L460" i="65" s="1"/>
  <c r="L461" i="65" s="1"/>
  <c r="L462" i="65" s="1"/>
  <c r="L463" i="65" s="1"/>
  <c r="L464" i="65" s="1"/>
  <c r="L465" i="65" s="1"/>
  <c r="L466" i="65" s="1"/>
  <c r="L467" i="65" s="1"/>
  <c r="L468" i="65" s="1"/>
  <c r="L469" i="65" s="1"/>
  <c r="L470" i="65" s="1"/>
  <c r="L471" i="65" s="1"/>
  <c r="L472" i="65" s="1"/>
  <c r="L473" i="65" s="1"/>
  <c r="L474" i="65" s="1"/>
  <c r="L475" i="65" s="1"/>
  <c r="L476" i="65" s="1"/>
  <c r="L477" i="65" s="1"/>
  <c r="L478" i="65" s="1"/>
  <c r="L479" i="65" s="1"/>
  <c r="L480" i="65" s="1"/>
  <c r="L481" i="65" s="1"/>
  <c r="L482" i="65" s="1"/>
  <c r="L483" i="65" s="1"/>
  <c r="L484" i="65" s="1"/>
  <c r="L485" i="65" s="1"/>
  <c r="L486" i="65" s="1"/>
  <c r="L487" i="65" s="1"/>
  <c r="L488" i="65" s="1"/>
  <c r="L489" i="65" s="1"/>
  <c r="L490" i="65" s="1"/>
  <c r="L491" i="65" s="1"/>
  <c r="L492" i="65" s="1"/>
  <c r="L493" i="65" s="1"/>
  <c r="L494" i="65" s="1"/>
  <c r="L495" i="65" s="1"/>
  <c r="L496" i="65" s="1"/>
  <c r="L497" i="65" s="1"/>
  <c r="L498" i="65" s="1"/>
  <c r="L499" i="65" s="1"/>
  <c r="L500" i="65" s="1"/>
  <c r="L501" i="65" s="1"/>
  <c r="L502" i="65" s="1"/>
  <c r="L503" i="65" s="1"/>
  <c r="L504" i="65" s="1"/>
  <c r="L505" i="65" s="1"/>
  <c r="L506" i="65" s="1"/>
  <c r="L507" i="65" s="1"/>
  <c r="L508" i="65" s="1"/>
  <c r="L509" i="65" s="1"/>
  <c r="L510" i="65" s="1"/>
  <c r="L511" i="65" s="1"/>
  <c r="L512" i="65" s="1"/>
  <c r="L513" i="65" s="1"/>
  <c r="L514" i="65" s="1"/>
  <c r="L515" i="65" s="1"/>
  <c r="L516" i="65" s="1"/>
  <c r="L517" i="65" s="1"/>
  <c r="L518" i="65" s="1"/>
  <c r="L519" i="65" s="1"/>
  <c r="L520" i="65" s="1"/>
  <c r="L521" i="65" s="1"/>
  <c r="L522" i="65" s="1"/>
  <c r="L523" i="65" s="1"/>
  <c r="L524" i="65" s="1"/>
  <c r="L525" i="65" s="1"/>
  <c r="L526" i="65" s="1"/>
  <c r="L527" i="65" s="1"/>
  <c r="L528" i="65" s="1"/>
  <c r="L529" i="65" s="1"/>
  <c r="L530" i="65" s="1"/>
  <c r="L531" i="65" s="1"/>
  <c r="L532" i="65" s="1"/>
  <c r="L533" i="65" s="1"/>
  <c r="L534" i="65" s="1"/>
  <c r="L535" i="65" s="1"/>
  <c r="L536" i="65" s="1"/>
  <c r="L537" i="65" s="1"/>
  <c r="L538" i="65" s="1"/>
  <c r="L539" i="65" s="1"/>
  <c r="L540" i="65" s="1"/>
  <c r="L541" i="65" s="1"/>
  <c r="L542" i="65" s="1"/>
  <c r="L543" i="65" s="1"/>
  <c r="L544" i="65" s="1"/>
  <c r="L545" i="65" s="1"/>
  <c r="L546" i="65" s="1"/>
  <c r="L547" i="65" s="1"/>
  <c r="L548" i="65" s="1"/>
  <c r="L549" i="65" s="1"/>
  <c r="L550" i="65" s="1"/>
  <c r="L551" i="65" s="1"/>
  <c r="L552" i="65" s="1"/>
  <c r="L553" i="65" s="1"/>
  <c r="L554" i="65" s="1"/>
  <c r="L555" i="65" s="1"/>
  <c r="L556" i="65" s="1"/>
  <c r="L557" i="65" s="1"/>
  <c r="L558" i="65" s="1"/>
  <c r="L559" i="65" s="1"/>
  <c r="L560" i="65" s="1"/>
  <c r="L561" i="65" s="1"/>
  <c r="L562" i="65" s="1"/>
  <c r="L563" i="65" s="1"/>
  <c r="L564" i="65" s="1"/>
  <c r="L565" i="65" s="1"/>
  <c r="L566" i="65" s="1"/>
  <c r="L567" i="65" s="1"/>
  <c r="L568" i="65" s="1"/>
  <c r="L569" i="65" s="1"/>
  <c r="L570" i="65" s="1"/>
  <c r="L571" i="65" s="1"/>
  <c r="L572" i="65" s="1"/>
  <c r="L573" i="65" s="1"/>
  <c r="L574" i="65" s="1"/>
  <c r="L575" i="65" s="1"/>
  <c r="L576" i="65" s="1"/>
  <c r="L577" i="65" s="1"/>
  <c r="L578" i="65" s="1"/>
  <c r="L579" i="65" s="1"/>
  <c r="L580" i="65" s="1"/>
  <c r="L581" i="65" s="1"/>
  <c r="L582" i="65" s="1"/>
  <c r="L583" i="65" s="1"/>
  <c r="L584" i="65" s="1"/>
  <c r="L585" i="65" s="1"/>
  <c r="L586" i="65" s="1"/>
  <c r="L587" i="65" s="1"/>
  <c r="L588" i="65" s="1"/>
  <c r="L589" i="65" s="1"/>
  <c r="L590" i="65" s="1"/>
  <c r="L591" i="65" s="1"/>
  <c r="L592" i="65" s="1"/>
  <c r="L593" i="65" s="1"/>
  <c r="L594" i="65" s="1"/>
  <c r="L595" i="65" s="1"/>
  <c r="L596" i="65" s="1"/>
  <c r="L597" i="65" s="1"/>
  <c r="L598" i="65" s="1"/>
  <c r="L599" i="65" s="1"/>
  <c r="L600" i="65" s="1"/>
  <c r="L601" i="65" s="1"/>
  <c r="L602" i="65" s="1"/>
  <c r="L603" i="65" s="1"/>
  <c r="L604" i="65" s="1"/>
  <c r="L605" i="65" s="1"/>
  <c r="L606" i="65" s="1"/>
  <c r="L607" i="65" s="1"/>
  <c r="L608" i="65" s="1"/>
  <c r="L609" i="65" s="1"/>
  <c r="L610" i="65" s="1"/>
  <c r="L611" i="65" s="1"/>
  <c r="L612" i="65" s="1"/>
  <c r="L613" i="65" s="1"/>
  <c r="L614" i="65" s="1"/>
  <c r="L615" i="65" s="1"/>
  <c r="L616" i="65" s="1"/>
  <c r="L617" i="65" s="1"/>
  <c r="L618" i="65" s="1"/>
  <c r="L619" i="65" s="1"/>
  <c r="L620" i="65" s="1"/>
  <c r="L621" i="65" s="1"/>
  <c r="L622" i="65" s="1"/>
  <c r="L623" i="65" s="1"/>
  <c r="L624" i="65" s="1"/>
  <c r="L625" i="65" s="1"/>
  <c r="L626" i="65" s="1"/>
  <c r="L627" i="65" s="1"/>
  <c r="L628" i="65" s="1"/>
  <c r="L629" i="65" s="1"/>
  <c r="L630" i="65" s="1"/>
  <c r="L631" i="65" s="1"/>
  <c r="L632" i="65" s="1"/>
  <c r="L633" i="65" s="1"/>
  <c r="L634" i="65" s="1"/>
  <c r="L635" i="65" s="1"/>
  <c r="L636" i="65" s="1"/>
  <c r="L637" i="65" s="1"/>
  <c r="L638" i="65" s="1"/>
  <c r="L639" i="65" s="1"/>
  <c r="L640" i="65" s="1"/>
  <c r="L641" i="65" s="1"/>
  <c r="L642" i="65" s="1"/>
  <c r="L643" i="65" s="1"/>
  <c r="L644" i="65" s="1"/>
  <c r="L645" i="65" s="1"/>
  <c r="L646" i="65" s="1"/>
  <c r="L647" i="65" s="1"/>
  <c r="L648" i="65" s="1"/>
  <c r="L649" i="65" s="1"/>
  <c r="L650" i="65" s="1"/>
  <c r="L651" i="65" s="1"/>
  <c r="L652" i="65" s="1"/>
  <c r="L653" i="65" s="1"/>
  <c r="L654" i="65" s="1"/>
  <c r="L655" i="65" s="1"/>
  <c r="L656" i="65" s="1"/>
  <c r="L657" i="65" s="1"/>
  <c r="L658" i="65" s="1"/>
  <c r="L659" i="65" s="1"/>
  <c r="L660" i="65" s="1"/>
  <c r="L661" i="65" s="1"/>
  <c r="L662" i="65" s="1"/>
  <c r="L663" i="65" s="1"/>
  <c r="L664" i="65" s="1"/>
  <c r="L665" i="65" s="1"/>
  <c r="L666" i="65" s="1"/>
  <c r="L667" i="65" s="1"/>
  <c r="L668" i="65" s="1"/>
  <c r="L669" i="65" s="1"/>
  <c r="L670" i="65" s="1"/>
  <c r="L671" i="65" s="1"/>
  <c r="L672" i="65" s="1"/>
  <c r="L673" i="65" s="1"/>
  <c r="L674" i="65" s="1"/>
  <c r="L675" i="65" s="1"/>
  <c r="L676" i="65" s="1"/>
  <c r="L677" i="65" s="1"/>
  <c r="L678" i="65" s="1"/>
  <c r="L679" i="65" s="1"/>
  <c r="L680" i="65" s="1"/>
  <c r="L681" i="65" s="1"/>
  <c r="L682" i="65" s="1"/>
  <c r="L683" i="65" s="1"/>
  <c r="L684" i="65" s="1"/>
  <c r="L685" i="65" s="1"/>
  <c r="L686" i="65" s="1"/>
  <c r="L687" i="65" s="1"/>
  <c r="L688" i="65" s="1"/>
  <c r="L689" i="65" s="1"/>
  <c r="L690" i="65" s="1"/>
  <c r="L691" i="65" s="1"/>
  <c r="L692" i="65" s="1"/>
  <c r="L693" i="65" s="1"/>
  <c r="L694" i="65" s="1"/>
  <c r="L695" i="65" s="1"/>
  <c r="L696" i="65" s="1"/>
  <c r="L697" i="65" s="1"/>
  <c r="L698" i="65" s="1"/>
  <c r="L699" i="65" s="1"/>
  <c r="L700" i="65" s="1"/>
  <c r="L701" i="65" s="1"/>
  <c r="L702" i="65" s="1"/>
  <c r="L703" i="65" s="1"/>
  <c r="L704" i="65" s="1"/>
  <c r="L705" i="65" s="1"/>
  <c r="L706" i="65" s="1"/>
  <c r="L707" i="65" s="1"/>
  <c r="L708" i="65" s="1"/>
  <c r="L709" i="65" s="1"/>
  <c r="L710" i="65" s="1"/>
  <c r="L711" i="65" s="1"/>
  <c r="L712" i="65" s="1"/>
  <c r="L713" i="65" s="1"/>
  <c r="L714" i="65" s="1"/>
  <c r="L715" i="65" s="1"/>
  <c r="L716" i="65" s="1"/>
  <c r="L717" i="65" s="1"/>
  <c r="L718" i="65" s="1"/>
  <c r="L719" i="65" s="1"/>
  <c r="L720" i="65" s="1"/>
  <c r="L721" i="65" s="1"/>
  <c r="L722" i="65" s="1"/>
  <c r="L723" i="65" s="1"/>
  <c r="L724" i="65" s="1"/>
  <c r="L725" i="65" s="1"/>
  <c r="L726" i="65" s="1"/>
  <c r="L727" i="65" s="1"/>
  <c r="L728" i="65" s="1"/>
  <c r="L729" i="65" s="1"/>
  <c r="L730" i="65" s="1"/>
  <c r="L731" i="65" s="1"/>
  <c r="L732" i="65" s="1"/>
  <c r="L733" i="65" s="1"/>
  <c r="L734" i="65" s="1"/>
  <c r="L735" i="65" s="1"/>
  <c r="L736" i="65" s="1"/>
  <c r="L737" i="65" s="1"/>
  <c r="L738" i="65" s="1"/>
  <c r="L739" i="65" s="1"/>
  <c r="L740" i="65" s="1"/>
  <c r="L741" i="65" s="1"/>
  <c r="L742" i="65" s="1"/>
  <c r="L743" i="65" s="1"/>
  <c r="L744" i="65" s="1"/>
  <c r="L745" i="65" s="1"/>
  <c r="L746" i="65" s="1"/>
  <c r="L747" i="65" s="1"/>
  <c r="L748" i="65" s="1"/>
  <c r="L749" i="65" s="1"/>
  <c r="L750" i="65" s="1"/>
  <c r="L751" i="65" s="1"/>
  <c r="L752" i="65" s="1"/>
  <c r="L753" i="65" s="1"/>
  <c r="L754" i="65" s="1"/>
  <c r="L755" i="65" s="1"/>
  <c r="L756" i="65" s="1"/>
  <c r="L757" i="65" s="1"/>
  <c r="L758" i="65" s="1"/>
  <c r="L759" i="65" s="1"/>
  <c r="L760" i="65" s="1"/>
  <c r="L761" i="65" s="1"/>
  <c r="L762" i="65" s="1"/>
  <c r="L763" i="65" s="1"/>
  <c r="L764" i="65" s="1"/>
  <c r="L765" i="65" s="1"/>
  <c r="L766" i="65" s="1"/>
  <c r="L767" i="65" s="1"/>
  <c r="L768" i="65" s="1"/>
  <c r="L769" i="65" s="1"/>
  <c r="L770" i="65" s="1"/>
  <c r="L771" i="65" s="1"/>
  <c r="L772" i="65" s="1"/>
  <c r="L773" i="65" s="1"/>
  <c r="L774" i="65" s="1"/>
  <c r="L775" i="65" s="1"/>
  <c r="L776" i="65" s="1"/>
  <c r="L777" i="65" s="1"/>
  <c r="L778" i="65" s="1"/>
  <c r="L779" i="65" s="1"/>
  <c r="L780" i="65" s="1"/>
  <c r="L781" i="65" s="1"/>
  <c r="L782" i="65" s="1"/>
  <c r="L783" i="65" s="1"/>
  <c r="L784" i="65" s="1"/>
  <c r="L785" i="65" s="1"/>
  <c r="L786" i="65" s="1"/>
  <c r="L787" i="65" s="1"/>
  <c r="L788" i="65" s="1"/>
  <c r="L789" i="65" s="1"/>
  <c r="L790" i="65" s="1"/>
  <c r="L791" i="65" s="1"/>
  <c r="L792" i="65" s="1"/>
  <c r="L793" i="65" s="1"/>
  <c r="L794" i="65" s="1"/>
  <c r="L795" i="65" s="1"/>
  <c r="L796" i="65" s="1"/>
  <c r="L797" i="65" s="1"/>
  <c r="L798" i="65" s="1"/>
  <c r="L799" i="65" s="1"/>
  <c r="L800" i="65" s="1"/>
  <c r="L801" i="65" s="1"/>
  <c r="L802" i="65" s="1"/>
  <c r="L803" i="65" s="1"/>
  <c r="L804" i="65" s="1"/>
  <c r="L805" i="65" s="1"/>
  <c r="L806" i="65" s="1"/>
  <c r="L807" i="65" s="1"/>
  <c r="L808" i="65" s="1"/>
  <c r="H3" i="54"/>
  <c r="H4" i="54" s="1"/>
  <c r="H5" i="54" s="1"/>
  <c r="H6" i="54" s="1"/>
  <c r="H7" i="54" s="1"/>
  <c r="H8" i="54" s="1"/>
  <c r="H9" i="54" s="1"/>
  <c r="H10" i="54" s="1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5" i="54" s="1"/>
  <c r="H56" i="54" s="1"/>
  <c r="H57" i="54" s="1"/>
  <c r="H58" i="54" s="1"/>
  <c r="H59" i="54" s="1"/>
  <c r="H60" i="54" s="1"/>
  <c r="H61" i="54" s="1"/>
  <c r="H62" i="54" s="1"/>
  <c r="H63" i="54" s="1"/>
  <c r="H64" i="54" s="1"/>
  <c r="H65" i="54" s="1"/>
  <c r="H66" i="54" s="1"/>
  <c r="H67" i="54" s="1"/>
  <c r="H68" i="54" s="1"/>
  <c r="H69" i="54" s="1"/>
  <c r="H70" i="54" s="1"/>
  <c r="H71" i="54" s="1"/>
  <c r="H72" i="54" s="1"/>
  <c r="H73" i="54" s="1"/>
  <c r="H74" i="54" s="1"/>
  <c r="H75" i="54" s="1"/>
  <c r="H76" i="54" s="1"/>
  <c r="H77" i="54" s="1"/>
  <c r="H78" i="54" s="1"/>
  <c r="H79" i="54" s="1"/>
  <c r="K1188" i="64"/>
  <c r="G11" i="44" l="1"/>
  <c r="G10" i="44"/>
  <c r="G9" i="44"/>
  <c r="G8" i="44"/>
  <c r="G7" i="44"/>
  <c r="G6" i="44"/>
  <c r="G5" i="44"/>
  <c r="G4" i="44"/>
  <c r="G3" i="44"/>
  <c r="G2" i="44"/>
  <c r="E11" i="44"/>
  <c r="E10" i="44"/>
  <c r="E9" i="44"/>
  <c r="E8" i="44"/>
  <c r="E7" i="44"/>
  <c r="E6" i="44"/>
  <c r="E5" i="44"/>
  <c r="E4" i="44"/>
  <c r="E3" i="44"/>
  <c r="E2" i="44"/>
  <c r="G7" i="43"/>
  <c r="G6" i="43"/>
  <c r="G5" i="43"/>
  <c r="G4" i="43"/>
  <c r="G3" i="43"/>
  <c r="G2" i="43"/>
  <c r="E7" i="43"/>
  <c r="E6" i="43"/>
  <c r="E5" i="43"/>
  <c r="E4" i="43"/>
  <c r="E3" i="43"/>
  <c r="E2" i="43"/>
  <c r="E4" i="42" l="1"/>
  <c r="G2" i="42"/>
  <c r="E2" i="42"/>
  <c r="E7" i="41"/>
  <c r="G5" i="41"/>
  <c r="G4" i="41"/>
  <c r="G3" i="41"/>
  <c r="G2" i="41"/>
  <c r="E5" i="41"/>
  <c r="E4" i="41"/>
  <c r="E3" i="41"/>
  <c r="E2" i="41"/>
  <c r="E2" i="40"/>
  <c r="G2" i="40" s="1"/>
  <c r="E8" i="39"/>
  <c r="G6" i="39"/>
  <c r="G5" i="39"/>
  <c r="G4" i="39"/>
  <c r="G3" i="39"/>
  <c r="G2" i="39"/>
  <c r="E6" i="39"/>
  <c r="E5" i="39"/>
  <c r="E4" i="39"/>
  <c r="E3" i="39"/>
  <c r="E2" i="39"/>
  <c r="E8" i="38"/>
  <c r="G6" i="38"/>
  <c r="G5" i="38"/>
  <c r="G4" i="38"/>
  <c r="G3" i="38"/>
  <c r="G2" i="38"/>
  <c r="E6" i="38"/>
  <c r="E5" i="38"/>
  <c r="E4" i="38"/>
  <c r="E3" i="38"/>
  <c r="E2" i="38"/>
  <c r="E16" i="37"/>
  <c r="G14" i="37"/>
  <c r="G13" i="37"/>
  <c r="G12" i="37"/>
  <c r="G11" i="37"/>
  <c r="G10" i="37"/>
  <c r="G9" i="37"/>
  <c r="G8" i="37"/>
  <c r="G7" i="37"/>
  <c r="G6" i="37"/>
  <c r="G5" i="37"/>
  <c r="G4" i="37"/>
  <c r="G3" i="37"/>
  <c r="G2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E5" i="36"/>
  <c r="G3" i="36"/>
  <c r="G2" i="36"/>
  <c r="E3" i="36"/>
  <c r="E2" i="36"/>
  <c r="E9" i="35"/>
  <c r="G7" i="35"/>
  <c r="G6" i="35"/>
  <c r="G5" i="35"/>
  <c r="G4" i="35"/>
  <c r="G3" i="35"/>
  <c r="G2" i="35"/>
  <c r="E7" i="35"/>
  <c r="E6" i="35"/>
  <c r="E5" i="35"/>
  <c r="E4" i="35"/>
  <c r="E3" i="35"/>
  <c r="E2" i="35"/>
  <c r="E4" i="34"/>
  <c r="G2" i="34"/>
  <c r="E2" i="34"/>
  <c r="E8" i="30"/>
  <c r="G6" i="30"/>
  <c r="G5" i="30"/>
  <c r="G4" i="30"/>
  <c r="G3" i="30"/>
  <c r="G2" i="30"/>
  <c r="E6" i="30"/>
  <c r="E5" i="30"/>
  <c r="E4" i="30"/>
  <c r="E3" i="30"/>
  <c r="E2" i="30"/>
  <c r="E6" i="28"/>
  <c r="G4" i="28"/>
  <c r="G3" i="28"/>
  <c r="G2" i="28"/>
  <c r="E4" i="28"/>
  <c r="E3" i="28"/>
  <c r="E2" i="28"/>
  <c r="E9" i="26"/>
  <c r="G7" i="26"/>
  <c r="G6" i="26"/>
  <c r="G5" i="26"/>
  <c r="G4" i="26"/>
  <c r="G3" i="26"/>
  <c r="G2" i="26"/>
  <c r="E7" i="26"/>
  <c r="E6" i="26"/>
  <c r="E5" i="26"/>
  <c r="E4" i="26"/>
  <c r="E3" i="26"/>
  <c r="E2" i="26"/>
  <c r="E5" i="24"/>
  <c r="G3" i="24"/>
  <c r="G2" i="24"/>
  <c r="E3" i="24"/>
  <c r="E2" i="24"/>
  <c r="E5" i="22"/>
  <c r="G2" i="22"/>
  <c r="G3" i="22"/>
  <c r="E3" i="22"/>
  <c r="E2" i="22"/>
  <c r="E10" i="20"/>
  <c r="G8" i="20"/>
  <c r="G7" i="20"/>
  <c r="G6" i="20"/>
  <c r="G5" i="20"/>
  <c r="G4" i="20"/>
  <c r="G3" i="20"/>
  <c r="G2" i="20"/>
  <c r="E8" i="20"/>
  <c r="E7" i="20"/>
  <c r="E6" i="20"/>
  <c r="E5" i="20"/>
  <c r="E4" i="20"/>
  <c r="E3" i="20"/>
  <c r="E2" i="20"/>
  <c r="E8" i="18"/>
  <c r="G6" i="18"/>
  <c r="G5" i="18"/>
  <c r="G4" i="18"/>
  <c r="G3" i="18"/>
  <c r="G2" i="18"/>
  <c r="E6" i="18"/>
  <c r="E5" i="18"/>
  <c r="E4" i="18"/>
  <c r="E3" i="18"/>
  <c r="E2" i="18"/>
  <c r="E47" i="16"/>
  <c r="E9" i="17"/>
  <c r="G7" i="17"/>
  <c r="G6" i="17"/>
  <c r="G5" i="17"/>
  <c r="G4" i="17"/>
  <c r="G3" i="17"/>
  <c r="G2" i="17"/>
  <c r="E2" i="17"/>
  <c r="E7" i="17"/>
  <c r="E6" i="17"/>
  <c r="E5" i="17"/>
  <c r="E4" i="17"/>
  <c r="E3" i="17"/>
  <c r="E49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4" i="40" l="1"/>
  <c r="E18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39" i="13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E2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1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5" i="11"/>
  <c r="G3" i="11"/>
  <c r="G2" i="11"/>
  <c r="E3" i="11"/>
  <c r="E2" i="11"/>
  <c r="E8" i="10"/>
  <c r="G2" i="10"/>
  <c r="G6" i="10"/>
  <c r="G5" i="10"/>
  <c r="G4" i="10"/>
  <c r="G3" i="10"/>
  <c r="M221" i="9"/>
  <c r="E3" i="10"/>
  <c r="E6" i="10"/>
  <c r="E5" i="10"/>
  <c r="E4" i="10"/>
  <c r="E2" i="10"/>
  <c r="J89" i="5"/>
  <c r="M89" i="5" s="1"/>
  <c r="J88" i="5" l="1"/>
  <c r="M88" i="5" s="1"/>
  <c r="J87" i="5"/>
  <c r="M87" i="5" s="1"/>
  <c r="J86" i="5"/>
  <c r="M86" i="5" s="1"/>
  <c r="J85" i="5"/>
  <c r="M85" i="5" s="1"/>
  <c r="J84" i="5"/>
  <c r="M84" i="5" s="1"/>
  <c r="J83" i="5"/>
  <c r="M83" i="5" s="1"/>
  <c r="J82" i="5"/>
  <c r="M82" i="5" s="1"/>
  <c r="J90" i="4" l="1"/>
  <c r="M90" i="4" s="1"/>
  <c r="J89" i="4"/>
  <c r="M89" i="4" s="1"/>
  <c r="J88" i="4"/>
  <c r="M88" i="4" s="1"/>
  <c r="J87" i="4"/>
  <c r="M87" i="4" s="1"/>
  <c r="J86" i="4"/>
  <c r="M86" i="4" s="1"/>
  <c r="J85" i="4"/>
  <c r="M85" i="4" s="1"/>
  <c r="J84" i="4"/>
  <c r="M84" i="4" s="1"/>
  <c r="J83" i="4"/>
  <c r="M83" i="4" s="1"/>
  <c r="J82" i="4"/>
  <c r="M82" i="4" s="1"/>
  <c r="J81" i="4"/>
  <c r="M81" i="4" s="1"/>
  <c r="J80" i="4"/>
  <c r="M80" i="4" s="1"/>
  <c r="J79" i="4"/>
  <c r="M79" i="4" s="1"/>
  <c r="J78" i="4"/>
  <c r="M78" i="4" s="1"/>
  <c r="J77" i="4"/>
  <c r="M77" i="4" s="1"/>
  <c r="J76" i="4"/>
  <c r="M76" i="4" s="1"/>
  <c r="J75" i="4"/>
  <c r="M75" i="4" s="1"/>
  <c r="J74" i="4"/>
  <c r="M74" i="4" s="1"/>
  <c r="J73" i="4"/>
  <c r="M73" i="4" s="1"/>
  <c r="J72" i="4"/>
  <c r="M72" i="4" s="1"/>
  <c r="J71" i="4"/>
  <c r="M71" i="4" s="1"/>
  <c r="J70" i="4"/>
  <c r="M70" i="4" s="1"/>
  <c r="J69" i="4"/>
  <c r="M69" i="4" s="1"/>
  <c r="J68" i="4"/>
  <c r="M68" i="4" s="1"/>
  <c r="J67" i="4"/>
  <c r="M67" i="4" s="1"/>
  <c r="J66" i="4"/>
  <c r="M66" i="4" s="1"/>
  <c r="J65" i="4"/>
  <c r="M65" i="4" s="1"/>
  <c r="J64" i="4"/>
  <c r="M64" i="4" s="1"/>
  <c r="J63" i="4"/>
  <c r="M63" i="4" s="1"/>
  <c r="J62" i="4"/>
  <c r="M62" i="4" s="1"/>
  <c r="J61" i="4"/>
  <c r="M61" i="4" s="1"/>
  <c r="J60" i="4" l="1"/>
  <c r="M60" i="4" s="1"/>
  <c r="J59" i="4"/>
  <c r="M59" i="4" s="1"/>
  <c r="J58" i="4"/>
  <c r="M58" i="4" s="1"/>
  <c r="M79" i="5"/>
  <c r="J81" i="5"/>
  <c r="M81" i="5" s="1"/>
  <c r="J80" i="5"/>
  <c r="M80" i="5" s="1"/>
  <c r="J79" i="5"/>
  <c r="J78" i="5"/>
  <c r="M78" i="5" s="1"/>
  <c r="J77" i="5"/>
  <c r="M77" i="5" s="1"/>
  <c r="J57" i="4" l="1"/>
  <c r="M57" i="4" s="1"/>
  <c r="J56" i="4"/>
  <c r="M56" i="4" s="1"/>
  <c r="J55" i="4"/>
  <c r="M55" i="4" s="1"/>
  <c r="J54" i="4"/>
  <c r="M54" i="4" s="1"/>
  <c r="J76" i="5"/>
  <c r="M76" i="5" s="1"/>
  <c r="J75" i="5"/>
  <c r="J74" i="5"/>
  <c r="M74" i="5" s="1"/>
  <c r="J73" i="5"/>
  <c r="M73" i="5" s="1"/>
  <c r="J72" i="5"/>
  <c r="J71" i="5"/>
  <c r="M71" i="5" s="1"/>
  <c r="M75" i="5"/>
  <c r="M72" i="5"/>
  <c r="J70" i="5" l="1"/>
  <c r="M70" i="5" s="1"/>
  <c r="J69" i="5"/>
  <c r="M69" i="5" s="1"/>
  <c r="J68" i="5"/>
  <c r="M68" i="5" s="1"/>
  <c r="J67" i="5"/>
  <c r="M67" i="5" s="1"/>
  <c r="J53" i="4"/>
  <c r="M53" i="4" s="1"/>
  <c r="J52" i="4"/>
  <c r="M52" i="4" s="1"/>
  <c r="J51" i="4"/>
  <c r="M51" i="4" s="1"/>
  <c r="J50" i="4"/>
  <c r="M50" i="4" s="1"/>
  <c r="J49" i="4"/>
  <c r="M49" i="4" s="1"/>
  <c r="J48" i="4"/>
  <c r="M48" i="4" s="1"/>
  <c r="J47" i="4"/>
  <c r="M47" i="4" l="1"/>
  <c r="J46" i="4"/>
  <c r="M46" i="4" s="1"/>
  <c r="M65" i="5"/>
  <c r="M61" i="5"/>
  <c r="J66" i="5"/>
  <c r="M66" i="5" s="1"/>
  <c r="J65" i="5"/>
  <c r="J64" i="5"/>
  <c r="M64" i="5" s="1"/>
  <c r="J63" i="5"/>
  <c r="M63" i="5" s="1"/>
  <c r="J62" i="5"/>
  <c r="M62" i="5" s="1"/>
  <c r="J61" i="5"/>
  <c r="J60" i="5"/>
  <c r="M60" i="5" s="1"/>
  <c r="J59" i="5"/>
  <c r="M59" i="5" s="1"/>
  <c r="J58" i="5"/>
  <c r="M58" i="5" s="1"/>
  <c r="J57" i="5" l="1"/>
  <c r="M57" i="5" s="1"/>
  <c r="J56" i="5"/>
  <c r="M56" i="5" s="1"/>
  <c r="J55" i="5"/>
  <c r="M55" i="5" s="1"/>
  <c r="J54" i="5"/>
  <c r="M54" i="5" s="1"/>
  <c r="J53" i="5"/>
  <c r="M53" i="5" s="1"/>
  <c r="J52" i="5"/>
  <c r="M52" i="5" s="1"/>
  <c r="J51" i="5"/>
  <c r="M51" i="5" s="1"/>
  <c r="J50" i="5"/>
  <c r="M50" i="5" s="1"/>
  <c r="J49" i="5"/>
  <c r="M49" i="5" s="1"/>
  <c r="J48" i="5"/>
  <c r="M48" i="5" s="1"/>
  <c r="J47" i="5"/>
  <c r="M47" i="5" s="1"/>
  <c r="J46" i="5"/>
  <c r="M46" i="5" s="1"/>
  <c r="J45" i="5"/>
  <c r="M45" i="5" s="1"/>
  <c r="J44" i="5"/>
  <c r="M44" i="5" s="1"/>
  <c r="J43" i="5"/>
  <c r="M43" i="5" s="1"/>
  <c r="J42" i="5"/>
  <c r="J45" i="4"/>
  <c r="M45" i="4" s="1"/>
  <c r="J44" i="4"/>
  <c r="M44" i="4" s="1"/>
  <c r="J43" i="4"/>
  <c r="M43" i="4" s="1"/>
  <c r="J42" i="4"/>
  <c r="M42" i="4" s="1"/>
  <c r="J41" i="4"/>
  <c r="M41" i="4" s="1"/>
  <c r="J40" i="4"/>
  <c r="M40" i="4" s="1"/>
  <c r="J39" i="4"/>
  <c r="M39" i="4" s="1"/>
  <c r="J38" i="4"/>
  <c r="M38" i="4" s="1"/>
  <c r="J37" i="4"/>
  <c r="M37" i="4" s="1"/>
  <c r="J36" i="4"/>
  <c r="M36" i="4" s="1"/>
  <c r="J35" i="4"/>
  <c r="M35" i="4" s="1"/>
  <c r="J34" i="4"/>
  <c r="M34" i="4" s="1"/>
  <c r="J33" i="4"/>
  <c r="M33" i="4" s="1"/>
  <c r="J32" i="4"/>
  <c r="M32" i="4" s="1"/>
  <c r="J31" i="4"/>
  <c r="M31" i="4" s="1"/>
  <c r="J30" i="4"/>
  <c r="M30" i="4" s="1"/>
  <c r="J29" i="4"/>
  <c r="M29" i="4" s="1"/>
  <c r="J28" i="4"/>
  <c r="M28" i="4" s="1"/>
  <c r="J27" i="4"/>
  <c r="M27" i="4" s="1"/>
  <c r="J26" i="4"/>
  <c r="M26" i="4" s="1"/>
  <c r="J25" i="4"/>
  <c r="M25" i="4" s="1"/>
  <c r="J24" i="4"/>
  <c r="M24" i="4" s="1"/>
  <c r="J23" i="4"/>
  <c r="M23" i="4" s="1"/>
  <c r="J22" i="4"/>
  <c r="M22" i="4" s="1"/>
  <c r="J21" i="4"/>
  <c r="M21" i="4" s="1"/>
  <c r="J20" i="4" l="1"/>
  <c r="M20" i="4" s="1"/>
  <c r="M42" i="5"/>
  <c r="J41" i="5"/>
  <c r="M41" i="5" s="1"/>
  <c r="J40" i="5"/>
  <c r="M40" i="5" s="1"/>
  <c r="J39" i="5"/>
  <c r="M39" i="5" s="1"/>
  <c r="J38" i="5"/>
  <c r="M38" i="5" s="1"/>
  <c r="M222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314" i="2"/>
  <c r="J314" i="2"/>
  <c r="M313" i="2"/>
  <c r="J313" i="2"/>
  <c r="M312" i="2"/>
  <c r="J312" i="2"/>
  <c r="M311" i="2"/>
  <c r="J311" i="2"/>
  <c r="M310" i="2"/>
  <c r="J310" i="2"/>
  <c r="M309" i="2"/>
  <c r="J309" i="2"/>
  <c r="M308" i="2"/>
  <c r="J308" i="2"/>
  <c r="M307" i="2"/>
  <c r="J307" i="2"/>
  <c r="M306" i="2"/>
  <c r="J306" i="2"/>
  <c r="M305" i="2"/>
  <c r="J305" i="2"/>
  <c r="M304" i="2"/>
  <c r="J304" i="2"/>
  <c r="M303" i="2"/>
  <c r="J303" i="2"/>
  <c r="M302" i="2"/>
  <c r="J302" i="2"/>
  <c r="M301" i="2"/>
  <c r="J301" i="2"/>
  <c r="M300" i="2"/>
  <c r="J300" i="2"/>
  <c r="M299" i="2"/>
  <c r="J299" i="2"/>
  <c r="M298" i="2"/>
  <c r="J298" i="2"/>
  <c r="M297" i="2"/>
  <c r="J297" i="2"/>
  <c r="M296" i="2"/>
  <c r="J296" i="2"/>
  <c r="M295" i="2"/>
  <c r="J295" i="2"/>
  <c r="M294" i="2"/>
  <c r="J294" i="2"/>
  <c r="M293" i="2"/>
  <c r="J293" i="2"/>
  <c r="M292" i="2"/>
  <c r="J292" i="2"/>
  <c r="M291" i="2"/>
  <c r="J291" i="2"/>
  <c r="M290" i="2"/>
  <c r="J290" i="2"/>
  <c r="M289" i="2"/>
  <c r="J289" i="2"/>
  <c r="M288" i="2"/>
  <c r="J288" i="2"/>
  <c r="M287" i="2"/>
  <c r="J287" i="2"/>
  <c r="M286" i="2"/>
  <c r="J286" i="2"/>
  <c r="M285" i="2"/>
  <c r="J285" i="2"/>
  <c r="M284" i="2"/>
  <c r="J284" i="2"/>
  <c r="M283" i="2"/>
  <c r="J283" i="2"/>
  <c r="M282" i="2"/>
  <c r="J282" i="2"/>
  <c r="M281" i="2"/>
  <c r="J281" i="2"/>
  <c r="M280" i="2"/>
  <c r="J280" i="2"/>
  <c r="M279" i="2"/>
  <c r="J279" i="2"/>
  <c r="M278" i="2"/>
  <c r="J278" i="2"/>
  <c r="M277" i="2"/>
  <c r="J277" i="2"/>
  <c r="M276" i="2"/>
  <c r="J276" i="2"/>
  <c r="M275" i="2"/>
  <c r="J275" i="2"/>
  <c r="M274" i="2"/>
  <c r="J274" i="2"/>
  <c r="M273" i="2"/>
  <c r="J273" i="2"/>
  <c r="M272" i="2"/>
  <c r="J272" i="2"/>
  <c r="M271" i="2"/>
  <c r="J271" i="2"/>
  <c r="M270" i="2"/>
  <c r="J270" i="2"/>
  <c r="M269" i="2"/>
  <c r="J269" i="2"/>
  <c r="M268" i="2"/>
  <c r="J268" i="2"/>
  <c r="M267" i="2"/>
  <c r="J267" i="2"/>
  <c r="M266" i="2"/>
  <c r="J266" i="2"/>
  <c r="M265" i="2"/>
  <c r="J265" i="2"/>
  <c r="M264" i="2"/>
  <c r="J264" i="2"/>
  <c r="M263" i="2"/>
  <c r="J263" i="2"/>
  <c r="M262" i="2"/>
  <c r="J262" i="2"/>
  <c r="M261" i="2"/>
  <c r="J261" i="2"/>
  <c r="M260" i="2"/>
  <c r="J260" i="2"/>
  <c r="M259" i="2"/>
  <c r="J259" i="2"/>
  <c r="M258" i="2"/>
  <c r="J258" i="2"/>
  <c r="M257" i="2"/>
  <c r="J257" i="2"/>
  <c r="M256" i="2"/>
  <c r="J256" i="2"/>
  <c r="M255" i="2"/>
  <c r="J255" i="2"/>
  <c r="M254" i="2"/>
  <c r="J254" i="2"/>
  <c r="M253" i="2"/>
  <c r="J253" i="2"/>
  <c r="M252" i="2"/>
  <c r="J252" i="2"/>
  <c r="M251" i="2"/>
  <c r="J251" i="2"/>
  <c r="M250" i="2"/>
  <c r="J250" i="2"/>
  <c r="M249" i="2"/>
  <c r="J249" i="2"/>
  <c r="M248" i="2"/>
  <c r="J248" i="2"/>
  <c r="M247" i="2"/>
  <c r="J247" i="2"/>
  <c r="M246" i="2"/>
  <c r="J246" i="2"/>
  <c r="M245" i="2"/>
  <c r="J245" i="2"/>
  <c r="M244" i="2"/>
  <c r="J244" i="2"/>
  <c r="M243" i="2"/>
  <c r="J243" i="2"/>
  <c r="M242" i="2"/>
  <c r="J242" i="2"/>
  <c r="M241" i="2"/>
  <c r="J241" i="2"/>
  <c r="M240" i="2"/>
  <c r="J240" i="2"/>
  <c r="M239" i="2"/>
  <c r="J239" i="2"/>
  <c r="M238" i="2"/>
  <c r="J238" i="2"/>
  <c r="M237" i="2"/>
  <c r="J237" i="2"/>
  <c r="M236" i="2"/>
  <c r="J236" i="2"/>
  <c r="M235" i="2"/>
  <c r="J235" i="2"/>
  <c r="M234" i="2"/>
  <c r="J234" i="2"/>
  <c r="M233" i="2"/>
  <c r="J233" i="2"/>
  <c r="M232" i="2"/>
  <c r="J232" i="2"/>
  <c r="M231" i="2"/>
  <c r="J231" i="2"/>
  <c r="M230" i="2"/>
  <c r="J230" i="2"/>
  <c r="M229" i="2"/>
  <c r="J229" i="2"/>
  <c r="M228" i="2"/>
  <c r="J228" i="2"/>
  <c r="M227" i="2"/>
  <c r="J227" i="2"/>
  <c r="M226" i="2"/>
  <c r="J226" i="2"/>
  <c r="M225" i="2"/>
  <c r="J225" i="2"/>
  <c r="M224" i="2"/>
  <c r="J224" i="2"/>
  <c r="M223" i="2"/>
  <c r="J223" i="2"/>
  <c r="M222" i="2"/>
  <c r="J222" i="2"/>
  <c r="M221" i="2"/>
  <c r="J221" i="2"/>
  <c r="M220" i="2"/>
  <c r="J220" i="2"/>
  <c r="M219" i="2"/>
  <c r="J219" i="2"/>
  <c r="M218" i="2"/>
  <c r="J218" i="2"/>
  <c r="M217" i="2"/>
  <c r="J217" i="2"/>
  <c r="M216" i="2"/>
  <c r="J216" i="2"/>
  <c r="M215" i="2"/>
  <c r="J215" i="2"/>
  <c r="M214" i="2"/>
  <c r="J214" i="2"/>
  <c r="M213" i="2"/>
  <c r="J213" i="2"/>
  <c r="M212" i="2"/>
  <c r="J212" i="2"/>
  <c r="M211" i="2"/>
  <c r="J211" i="2"/>
  <c r="M210" i="2"/>
  <c r="J210" i="2"/>
  <c r="M209" i="2"/>
  <c r="J209" i="2"/>
  <c r="M208" i="2"/>
  <c r="J208" i="2"/>
  <c r="M207" i="2"/>
  <c r="J207" i="2"/>
  <c r="M206" i="2"/>
  <c r="J206" i="2"/>
  <c r="M205" i="2"/>
  <c r="J205" i="2"/>
  <c r="M204" i="2"/>
  <c r="J204" i="2"/>
  <c r="M203" i="2"/>
  <c r="J203" i="2"/>
  <c r="M202" i="2"/>
  <c r="J202" i="2"/>
  <c r="M201" i="2"/>
  <c r="J201" i="2"/>
  <c r="M200" i="2"/>
  <c r="J200" i="2"/>
  <c r="M199" i="2"/>
  <c r="J199" i="2"/>
  <c r="M198" i="2"/>
  <c r="J198" i="2"/>
  <c r="M197" i="2"/>
  <c r="J197" i="2"/>
  <c r="M196" i="2"/>
  <c r="J196" i="2"/>
  <c r="M195" i="2"/>
  <c r="J195" i="2"/>
  <c r="M194" i="2"/>
  <c r="J194" i="2"/>
  <c r="M193" i="2"/>
  <c r="J193" i="2"/>
  <c r="M192" i="2"/>
  <c r="J192" i="2"/>
  <c r="M191" i="2"/>
  <c r="J191" i="2"/>
  <c r="M190" i="2"/>
  <c r="J190" i="2"/>
  <c r="M189" i="2"/>
  <c r="J189" i="2"/>
  <c r="M188" i="2"/>
  <c r="J188" i="2"/>
  <c r="M187" i="2"/>
  <c r="J187" i="2"/>
  <c r="M186" i="2"/>
  <c r="J186" i="2"/>
  <c r="M185" i="2"/>
  <c r="J185" i="2"/>
  <c r="M184" i="2"/>
  <c r="J184" i="2"/>
  <c r="M183" i="2"/>
  <c r="J183" i="2"/>
  <c r="M182" i="2"/>
  <c r="J182" i="2"/>
  <c r="M181" i="2"/>
  <c r="J181" i="2"/>
  <c r="M180" i="2"/>
  <c r="J180" i="2"/>
  <c r="M179" i="2"/>
  <c r="J179" i="2"/>
  <c r="M178" i="2"/>
  <c r="J178" i="2"/>
  <c r="M177" i="2"/>
  <c r="J177" i="2"/>
  <c r="M176" i="2"/>
  <c r="J176" i="2"/>
  <c r="M175" i="2"/>
  <c r="J175" i="2"/>
  <c r="M174" i="2"/>
  <c r="J174" i="2"/>
  <c r="M173" i="2"/>
  <c r="J173" i="2"/>
  <c r="M172" i="2"/>
  <c r="J172" i="2"/>
  <c r="M171" i="2"/>
  <c r="J171" i="2"/>
  <c r="M170" i="2"/>
  <c r="J170" i="2"/>
  <c r="M169" i="2"/>
  <c r="J169" i="2"/>
  <c r="M168" i="2"/>
  <c r="J168" i="2"/>
  <c r="M167" i="2"/>
  <c r="J167" i="2"/>
  <c r="M166" i="2"/>
  <c r="J166" i="2"/>
  <c r="M165" i="2"/>
  <c r="J165" i="2"/>
  <c r="M164" i="2"/>
  <c r="J164" i="2"/>
  <c r="M163" i="2"/>
  <c r="J163" i="2"/>
  <c r="M162" i="2"/>
  <c r="J162" i="2"/>
  <c r="M161" i="2"/>
  <c r="J161" i="2"/>
  <c r="M160" i="2"/>
  <c r="J160" i="2"/>
  <c r="M159" i="2"/>
  <c r="J159" i="2"/>
  <c r="M158" i="2"/>
  <c r="J158" i="2"/>
  <c r="M157" i="2"/>
  <c r="J157" i="2"/>
  <c r="M156" i="2"/>
  <c r="J156" i="2"/>
  <c r="M155" i="2"/>
  <c r="J155" i="2"/>
  <c r="M154" i="2"/>
  <c r="J154" i="2"/>
  <c r="M153" i="2"/>
  <c r="J153" i="2"/>
  <c r="M152" i="2"/>
  <c r="J152" i="2"/>
  <c r="M151" i="2"/>
  <c r="J151" i="2"/>
  <c r="M150" i="2"/>
  <c r="J150" i="2"/>
  <c r="M149" i="2"/>
  <c r="J149" i="2"/>
  <c r="M148" i="2"/>
  <c r="J148" i="2"/>
  <c r="M147" i="2"/>
  <c r="J147" i="2"/>
  <c r="M146" i="2"/>
  <c r="J146" i="2"/>
  <c r="M145" i="2"/>
  <c r="J145" i="2"/>
  <c r="M144" i="2"/>
  <c r="J144" i="2"/>
  <c r="M143" i="2"/>
  <c r="J143" i="2"/>
  <c r="M142" i="2"/>
  <c r="J142" i="2"/>
  <c r="M141" i="2"/>
  <c r="J141" i="2"/>
  <c r="M140" i="2"/>
  <c r="J140" i="2"/>
  <c r="M139" i="2"/>
  <c r="J139" i="2"/>
  <c r="M138" i="2"/>
  <c r="J138" i="2"/>
  <c r="M137" i="2"/>
  <c r="J137" i="2"/>
  <c r="M136" i="2"/>
  <c r="J136" i="2"/>
  <c r="M135" i="2"/>
  <c r="J135" i="2"/>
  <c r="M134" i="2"/>
  <c r="J134" i="2"/>
  <c r="M133" i="2"/>
  <c r="J133" i="2"/>
  <c r="M132" i="2"/>
  <c r="J132" i="2"/>
  <c r="M131" i="2"/>
  <c r="J131" i="2"/>
  <c r="M130" i="2"/>
  <c r="J130" i="2"/>
  <c r="M129" i="2"/>
  <c r="J129" i="2"/>
  <c r="M128" i="2"/>
  <c r="J128" i="2"/>
  <c r="M127" i="2"/>
  <c r="J127" i="2"/>
  <c r="M126" i="2"/>
  <c r="J126" i="2"/>
  <c r="M125" i="2"/>
  <c r="J125" i="2"/>
  <c r="J316" i="2" s="1"/>
  <c r="M316" i="2" l="1"/>
  <c r="N125" i="2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M70" i="8"/>
  <c r="M71" i="8"/>
  <c r="M74" i="8"/>
  <c r="M75" i="8"/>
  <c r="M78" i="8"/>
  <c r="M79" i="8"/>
  <c r="M82" i="8"/>
  <c r="M83" i="8"/>
  <c r="M86" i="8"/>
  <c r="M87" i="8"/>
  <c r="M90" i="8"/>
  <c r="M91" i="8"/>
  <c r="M94" i="8"/>
  <c r="M95" i="8"/>
  <c r="M98" i="8"/>
  <c r="M99" i="8"/>
  <c r="M102" i="8"/>
  <c r="M103" i="8"/>
  <c r="M106" i="8"/>
  <c r="M107" i="8"/>
  <c r="M110" i="8"/>
  <c r="M111" i="8"/>
  <c r="M114" i="8"/>
  <c r="M115" i="8"/>
  <c r="M118" i="8"/>
  <c r="M119" i="8"/>
  <c r="M122" i="8"/>
  <c r="M123" i="8"/>
  <c r="M126" i="8"/>
  <c r="M127" i="8"/>
  <c r="M130" i="8"/>
  <c r="M131" i="8"/>
  <c r="M134" i="8"/>
  <c r="M135" i="8"/>
  <c r="M138" i="8"/>
  <c r="M139" i="8"/>
  <c r="M142" i="8"/>
  <c r="M143" i="8"/>
  <c r="M146" i="8"/>
  <c r="M147" i="8"/>
  <c r="M150" i="8"/>
  <c r="M151" i="8"/>
  <c r="M154" i="8"/>
  <c r="M155" i="8"/>
  <c r="M158" i="8"/>
  <c r="M159" i="8"/>
  <c r="M162" i="8"/>
  <c r="M163" i="8"/>
  <c r="M69" i="8"/>
  <c r="M72" i="8"/>
  <c r="M73" i="8"/>
  <c r="M76" i="8"/>
  <c r="M77" i="8"/>
  <c r="M80" i="8"/>
  <c r="M81" i="8"/>
  <c r="M84" i="8"/>
  <c r="M85" i="8"/>
  <c r="M88" i="8"/>
  <c r="M89" i="8"/>
  <c r="M92" i="8"/>
  <c r="M93" i="8"/>
  <c r="M96" i="8"/>
  <c r="M97" i="8"/>
  <c r="M100" i="8"/>
  <c r="M101" i="8"/>
  <c r="M104" i="8"/>
  <c r="M105" i="8"/>
  <c r="M108" i="8"/>
  <c r="M109" i="8"/>
  <c r="M112" i="8"/>
  <c r="M113" i="8"/>
  <c r="M116" i="8"/>
  <c r="M117" i="8"/>
  <c r="M120" i="8"/>
  <c r="M121" i="8"/>
  <c r="M124" i="8"/>
  <c r="M125" i="8"/>
  <c r="M128" i="8"/>
  <c r="M129" i="8"/>
  <c r="M132" i="8"/>
  <c r="M133" i="8"/>
  <c r="M136" i="8"/>
  <c r="M137" i="8"/>
  <c r="M140" i="8"/>
  <c r="M141" i="8"/>
  <c r="M144" i="8"/>
  <c r="M145" i="8"/>
  <c r="M148" i="8"/>
  <c r="M149" i="8"/>
  <c r="M152" i="8"/>
  <c r="M153" i="8"/>
  <c r="M156" i="8"/>
  <c r="M157" i="8"/>
  <c r="M160" i="8"/>
  <c r="M161" i="8"/>
  <c r="J165" i="8"/>
  <c r="J3" i="5"/>
  <c r="J4" i="5"/>
  <c r="M4" i="5" s="1"/>
  <c r="J5" i="5"/>
  <c r="M5" i="5" s="1"/>
  <c r="J6" i="5"/>
  <c r="M6" i="5" s="1"/>
  <c r="J7" i="5"/>
  <c r="M7" i="5" s="1"/>
  <c r="J8" i="5"/>
  <c r="M8" i="5" s="1"/>
  <c r="J9" i="5"/>
  <c r="M9" i="5" s="1"/>
  <c r="J10" i="5"/>
  <c r="M10" i="5" s="1"/>
  <c r="J11" i="5"/>
  <c r="M11" i="5" s="1"/>
  <c r="J12" i="5"/>
  <c r="M12" i="5" s="1"/>
  <c r="J13" i="5"/>
  <c r="M13" i="5" s="1"/>
  <c r="J14" i="5"/>
  <c r="M14" i="5" s="1"/>
  <c r="J15" i="5"/>
  <c r="M15" i="5" s="1"/>
  <c r="J16" i="5"/>
  <c r="M16" i="5" s="1"/>
  <c r="J17" i="5"/>
  <c r="M17" i="5" s="1"/>
  <c r="J18" i="5"/>
  <c r="M18" i="5" s="1"/>
  <c r="J19" i="5"/>
  <c r="M19" i="5" s="1"/>
  <c r="J20" i="5"/>
  <c r="M20" i="5" s="1"/>
  <c r="J21" i="5"/>
  <c r="M21" i="5" s="1"/>
  <c r="J22" i="5"/>
  <c r="M22" i="5" s="1"/>
  <c r="J23" i="5"/>
  <c r="M23" i="5" s="1"/>
  <c r="J24" i="5"/>
  <c r="M24" i="5" s="1"/>
  <c r="J25" i="5"/>
  <c r="M25" i="5" s="1"/>
  <c r="J26" i="5"/>
  <c r="M26" i="5" s="1"/>
  <c r="J27" i="5"/>
  <c r="M27" i="5" s="1"/>
  <c r="J28" i="5"/>
  <c r="M28" i="5" s="1"/>
  <c r="J29" i="5"/>
  <c r="M29" i="5" s="1"/>
  <c r="J30" i="5"/>
  <c r="M30" i="5" s="1"/>
  <c r="J31" i="5"/>
  <c r="M31" i="5" s="1"/>
  <c r="J32" i="5"/>
  <c r="M32" i="5" s="1"/>
  <c r="J33" i="5"/>
  <c r="M33" i="5" s="1"/>
  <c r="J34" i="5"/>
  <c r="M34" i="5" s="1"/>
  <c r="J35" i="5"/>
  <c r="M35" i="5" s="1"/>
  <c r="J36" i="5"/>
  <c r="M36" i="5" s="1"/>
  <c r="J37" i="5"/>
  <c r="M37" i="5" s="1"/>
  <c r="J2" i="5"/>
  <c r="L2" i="5"/>
  <c r="J3" i="4"/>
  <c r="M3" i="4" s="1"/>
  <c r="J4" i="4"/>
  <c r="M4" i="4" s="1"/>
  <c r="J5" i="4"/>
  <c r="M5" i="4" s="1"/>
  <c r="J6" i="4"/>
  <c r="M6" i="4" s="1"/>
  <c r="J7" i="4"/>
  <c r="M7" i="4" s="1"/>
  <c r="J8" i="4"/>
  <c r="M8" i="4" s="1"/>
  <c r="J9" i="4"/>
  <c r="M9" i="4" s="1"/>
  <c r="J10" i="4"/>
  <c r="M10" i="4" s="1"/>
  <c r="J11" i="4"/>
  <c r="M11" i="4" s="1"/>
  <c r="J12" i="4"/>
  <c r="M12" i="4" s="1"/>
  <c r="J13" i="4"/>
  <c r="M13" i="4" s="1"/>
  <c r="J14" i="4"/>
  <c r="M14" i="4" s="1"/>
  <c r="J15" i="4"/>
  <c r="M15" i="4" s="1"/>
  <c r="J16" i="4"/>
  <c r="M16" i="4" s="1"/>
  <c r="J17" i="4"/>
  <c r="M17" i="4" s="1"/>
  <c r="J18" i="4"/>
  <c r="M18" i="4" s="1"/>
  <c r="J19" i="4"/>
  <c r="M19" i="4" s="1"/>
  <c r="J2" i="4"/>
  <c r="C2" i="4" l="1"/>
  <c r="C2" i="5"/>
  <c r="M3" i="5"/>
  <c r="M2" i="4"/>
  <c r="N2" i="4" s="1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M2" i="5"/>
  <c r="M68" i="8"/>
  <c r="J42" i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J178" i="1"/>
  <c r="M178" i="1" s="1"/>
  <c r="J179" i="1"/>
  <c r="M179" i="1" s="1"/>
  <c r="J180" i="1"/>
  <c r="M180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91" i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236" i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5" i="1"/>
  <c r="M255" i="1" s="1"/>
  <c r="J256" i="1"/>
  <c r="M256" i="1" s="1"/>
  <c r="J257" i="1"/>
  <c r="M257" i="1" s="1"/>
  <c r="J258" i="1"/>
  <c r="M258" i="1" s="1"/>
  <c r="J259" i="1"/>
  <c r="M259" i="1" s="1"/>
  <c r="J260" i="1"/>
  <c r="M260" i="1" s="1"/>
  <c r="J261" i="1"/>
  <c r="M261" i="1" s="1"/>
  <c r="J262" i="1"/>
  <c r="M262" i="1" s="1"/>
  <c r="J263" i="1"/>
  <c r="M263" i="1" s="1"/>
  <c r="J264" i="1"/>
  <c r="M264" i="1" s="1"/>
  <c r="J265" i="1"/>
  <c r="M265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79" i="1"/>
  <c r="M279" i="1" s="1"/>
  <c r="J280" i="1"/>
  <c r="M280" i="1" s="1"/>
  <c r="J281" i="1"/>
  <c r="M281" i="1" s="1"/>
  <c r="J41" i="1"/>
  <c r="B1" i="1" l="1"/>
  <c r="J284" i="1"/>
  <c r="N2" i="5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68" i="8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M165" i="8"/>
  <c r="M41" i="1"/>
  <c r="M284" i="1" l="1"/>
  <c r="N41" i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</calcChain>
</file>

<file path=xl/sharedStrings.xml><?xml version="1.0" encoding="utf-8"?>
<sst xmlns="http://schemas.openxmlformats.org/spreadsheetml/2006/main" count="5519" uniqueCount="284">
  <si>
    <t>Fecha</t>
  </si>
  <si>
    <t>Tipo de Cambio</t>
  </si>
  <si>
    <t>27/03/2020</t>
  </si>
  <si>
    <t>30/03/2020</t>
  </si>
  <si>
    <t>02/04/2020</t>
  </si>
  <si>
    <t>07/04/2020</t>
  </si>
  <si>
    <t>08/04/2020</t>
  </si>
  <si>
    <t>13/04/2020</t>
  </si>
  <si>
    <t>14/04/2020</t>
  </si>
  <si>
    <t>15/04/2020</t>
  </si>
  <si>
    <t>16/04/2020</t>
  </si>
  <si>
    <t>17/04/2020</t>
  </si>
  <si>
    <t>21/04/2020</t>
  </si>
  <si>
    <t>22/04/2020</t>
  </si>
  <si>
    <t>23/04/2020</t>
  </si>
  <si>
    <t>24/04/2020</t>
  </si>
  <si>
    <t>28/04/2020</t>
  </si>
  <si>
    <t>29/04/2020</t>
  </si>
  <si>
    <t>08/05/2020</t>
  </si>
  <si>
    <t>11/05/2020</t>
  </si>
  <si>
    <t>12/05/2020</t>
  </si>
  <si>
    <t>14/05/2020</t>
  </si>
  <si>
    <t>15/05/2020</t>
  </si>
  <si>
    <t>18/05/2020</t>
  </si>
  <si>
    <t>19/05/2020</t>
  </si>
  <si>
    <t>20/05/2020</t>
  </si>
  <si>
    <t>21/05/2020</t>
  </si>
  <si>
    <t>22/05/2020</t>
  </si>
  <si>
    <t>26/05/2020</t>
  </si>
  <si>
    <t>27/05/2020</t>
  </si>
  <si>
    <t>29/05/2020</t>
  </si>
  <si>
    <t>01/06/2020</t>
  </si>
  <si>
    <t>02/06/2020</t>
  </si>
  <si>
    <t>03/06/2020</t>
  </si>
  <si>
    <t>05/06/2020</t>
  </si>
  <si>
    <t>08/06/2020</t>
  </si>
  <si>
    <t>09/06/2020</t>
  </si>
  <si>
    <t>10/06/2020</t>
  </si>
  <si>
    <t>11/06/2020</t>
  </si>
  <si>
    <t>12/06/2020</t>
  </si>
  <si>
    <t>08/07/2020</t>
  </si>
  <si>
    <t>09/07/2020</t>
  </si>
  <si>
    <t>10/07/2020</t>
  </si>
  <si>
    <t>13/07/2020</t>
  </si>
  <si>
    <t>17/07/2020</t>
  </si>
  <si>
    <t>20/07/2020</t>
  </si>
  <si>
    <t>21/07/2020</t>
  </si>
  <si>
    <t>28/07/2020</t>
  </si>
  <si>
    <t>29/07/2020</t>
  </si>
  <si>
    <t>30/07/2020</t>
  </si>
  <si>
    <t>31/07/2020</t>
  </si>
  <si>
    <t>03/08/2020</t>
  </si>
  <si>
    <t>04/08/2020</t>
  </si>
  <si>
    <t>05/08/2020</t>
  </si>
  <si>
    <t>06/08/2020</t>
  </si>
  <si>
    <t>07/08/2020</t>
  </si>
  <si>
    <t>10/08/2020</t>
  </si>
  <si>
    <t>11/08/2020</t>
  </si>
  <si>
    <t>12/08/2020</t>
  </si>
  <si>
    <t>18/08/2020</t>
  </si>
  <si>
    <t>19/08/2020</t>
  </si>
  <si>
    <t>20/08/2020</t>
  </si>
  <si>
    <t>24/08/2020</t>
  </si>
  <si>
    <t>26/08/2020</t>
  </si>
  <si>
    <t>27/08/2020</t>
  </si>
  <si>
    <t>28/08/2020</t>
  </si>
  <si>
    <t>31/08/2020</t>
  </si>
  <si>
    <t>01/09/2020</t>
  </si>
  <si>
    <t>02/09/2020</t>
  </si>
  <si>
    <t>03/09/2020</t>
  </si>
  <si>
    <t>04/09/2020</t>
  </si>
  <si>
    <t>07/09/2020</t>
  </si>
  <si>
    <t>08/09/2020</t>
  </si>
  <si>
    <t>10/09/2020</t>
  </si>
  <si>
    <t>09/09/2020</t>
  </si>
  <si>
    <t>11/09/2020</t>
  </si>
  <si>
    <t>16/09/2020</t>
  </si>
  <si>
    <t>18/09/2020</t>
  </si>
  <si>
    <t>25/09/2020</t>
  </si>
  <si>
    <t>28/09/2020</t>
  </si>
  <si>
    <t>29/09/2020</t>
  </si>
  <si>
    <t>30/09/2020</t>
  </si>
  <si>
    <t>01/10/2020</t>
  </si>
  <si>
    <t>02/10/2020</t>
  </si>
  <si>
    <t>07/10/2020</t>
  </si>
  <si>
    <t>08/10/2020</t>
  </si>
  <si>
    <t>13/10/2020</t>
  </si>
  <si>
    <t>15/10/2020</t>
  </si>
  <si>
    <t>16/10/2020</t>
  </si>
  <si>
    <t>19/10/2020</t>
  </si>
  <si>
    <t>22/10/2020</t>
  </si>
  <si>
    <t>23/10/2020</t>
  </si>
  <si>
    <t>26/10/2020</t>
  </si>
  <si>
    <t>Precio en Dolares</t>
  </si>
  <si>
    <t>20/04/2020</t>
  </si>
  <si>
    <t>30/04/2020</t>
  </si>
  <si>
    <t>06/05/2020</t>
  </si>
  <si>
    <t>16/06/2020</t>
  </si>
  <si>
    <t>17/06/2020</t>
  </si>
  <si>
    <t>23/07/2020</t>
  </si>
  <si>
    <t>17/08/2020</t>
  </si>
  <si>
    <t>20/11/2020</t>
  </si>
  <si>
    <t>27/04/2020</t>
  </si>
  <si>
    <t>04/05/2020</t>
  </si>
  <si>
    <t>27/10/2020</t>
  </si>
  <si>
    <t>05/11/2020</t>
  </si>
  <si>
    <t>18/11/2020</t>
  </si>
  <si>
    <t>19/11/2020</t>
  </si>
  <si>
    <t>24/11/2020</t>
  </si>
  <si>
    <t>25/11/2020</t>
  </si>
  <si>
    <t>04/06/2020</t>
  </si>
  <si>
    <t>13/08/2020</t>
  </si>
  <si>
    <t>06/11/2020</t>
  </si>
  <si>
    <t>03/04/2020</t>
  </si>
  <si>
    <t>07/05/2020</t>
  </si>
  <si>
    <t>09/11/2020</t>
  </si>
  <si>
    <t>03/11/2020</t>
  </si>
  <si>
    <t>28/10/2020</t>
  </si>
  <si>
    <t>16/07/2020</t>
  </si>
  <si>
    <t>30/06/2020</t>
  </si>
  <si>
    <t>19/06/2020</t>
  </si>
  <si>
    <t>05/05/2020</t>
  </si>
  <si>
    <t>06/04/2020</t>
  </si>
  <si>
    <t>13/05/2020</t>
  </si>
  <si>
    <t>18/06/2020</t>
  </si>
  <si>
    <t>21/08/2020</t>
  </si>
  <si>
    <t>25/08/2020</t>
  </si>
  <si>
    <t>23/09/2020</t>
  </si>
  <si>
    <t>24/09/2020</t>
  </si>
  <si>
    <t>20/10/2020</t>
  </si>
  <si>
    <t>21/10/2020</t>
  </si>
  <si>
    <t>14/08/2020</t>
  </si>
  <si>
    <t>01/07/2020</t>
  </si>
  <si>
    <t>N/A</t>
  </si>
  <si>
    <t>05/10/2020</t>
  </si>
  <si>
    <t>14/10/2020</t>
  </si>
  <si>
    <t>01/12/2020</t>
  </si>
  <si>
    <t>02/12/2020</t>
  </si>
  <si>
    <t>04/12/2020</t>
  </si>
  <si>
    <t>08/12/2020</t>
  </si>
  <si>
    <t>10/12/2020</t>
  </si>
  <si>
    <t>11/12/2020</t>
  </si>
  <si>
    <t>15/12/2020</t>
  </si>
  <si>
    <t>21/12/2020</t>
  </si>
  <si>
    <t>22/12/2020</t>
  </si>
  <si>
    <t>23/12/2020</t>
  </si>
  <si>
    <t>28/12/2020</t>
  </si>
  <si>
    <t>29/12/2020</t>
  </si>
  <si>
    <t>04/01/2021</t>
  </si>
  <si>
    <t>08/01/2021</t>
  </si>
  <si>
    <t>30/12/2020</t>
  </si>
  <si>
    <t>15/09/2020</t>
  </si>
  <si>
    <t>28/05/2020</t>
  </si>
  <si>
    <t>Monto $</t>
  </si>
  <si>
    <t>Monto Bs.</t>
  </si>
  <si>
    <t>Precio $</t>
  </si>
  <si>
    <t>Tipo de cambio</t>
  </si>
  <si>
    <t>Precio</t>
  </si>
  <si>
    <t>Cantidad</t>
  </si>
  <si>
    <t>Monto en $</t>
  </si>
  <si>
    <t>Total</t>
  </si>
  <si>
    <t>Precio en $</t>
  </si>
  <si>
    <t xml:space="preserve">Monto $ </t>
  </si>
  <si>
    <t xml:space="preserve">Precio $ </t>
  </si>
  <si>
    <t>PRECIO PROMEDIO VENTA</t>
  </si>
  <si>
    <t>Total Bs</t>
  </si>
  <si>
    <t>Precio Bs</t>
  </si>
  <si>
    <t>Monto BS</t>
  </si>
  <si>
    <t>CANTIDAD VENDIDA</t>
  </si>
  <si>
    <t>CANTIDAD</t>
  </si>
  <si>
    <t xml:space="preserve">SIMBOLO </t>
  </si>
  <si>
    <t xml:space="preserve">BVCC </t>
  </si>
  <si>
    <t>TDV.D</t>
  </si>
  <si>
    <t xml:space="preserve">BNC </t>
  </si>
  <si>
    <t xml:space="preserve">RST.B </t>
  </si>
  <si>
    <t xml:space="preserve">FVI.B </t>
  </si>
  <si>
    <t xml:space="preserve">FNC </t>
  </si>
  <si>
    <t xml:space="preserve">GZL </t>
  </si>
  <si>
    <t>BOU</t>
  </si>
  <si>
    <t>BVL</t>
  </si>
  <si>
    <t>CCR</t>
  </si>
  <si>
    <t>RST</t>
  </si>
  <si>
    <t>BPV</t>
  </si>
  <si>
    <t>CIE</t>
  </si>
  <si>
    <t>PGR</t>
  </si>
  <si>
    <t xml:space="preserve">FVI.A </t>
  </si>
  <si>
    <t>MPA</t>
  </si>
  <si>
    <t>SVS</t>
  </si>
  <si>
    <t>CRM.A</t>
  </si>
  <si>
    <t>DOM</t>
  </si>
  <si>
    <t>ENV</t>
  </si>
  <si>
    <t xml:space="preserve"> PTN </t>
  </si>
  <si>
    <t>CGQ</t>
  </si>
  <si>
    <t>EFE</t>
  </si>
  <si>
    <t>ABC.A</t>
  </si>
  <si>
    <t>MVZ.A</t>
  </si>
  <si>
    <t>IVC</t>
  </si>
  <si>
    <t>ICP.B</t>
  </si>
  <si>
    <t xml:space="preserve">MVZ.B </t>
  </si>
  <si>
    <t xml:space="preserve">ICP.B </t>
  </si>
  <si>
    <t xml:space="preserve">Simbolo </t>
  </si>
  <si>
    <t xml:space="preserve">BOU </t>
  </si>
  <si>
    <t>BVCC</t>
  </si>
  <si>
    <t xml:space="preserve">ABC.A </t>
  </si>
  <si>
    <t xml:space="preserve">BVL </t>
  </si>
  <si>
    <t xml:space="preserve">MVZ.A </t>
  </si>
  <si>
    <t xml:space="preserve">SVS </t>
  </si>
  <si>
    <t xml:space="preserve">ENV </t>
  </si>
  <si>
    <t>ICPB</t>
  </si>
  <si>
    <t xml:space="preserve">IVC </t>
  </si>
  <si>
    <t xml:space="preserve">PTN </t>
  </si>
  <si>
    <t>12/01/2021</t>
  </si>
  <si>
    <t>13/01/2021</t>
  </si>
  <si>
    <t>14/01/2021</t>
  </si>
  <si>
    <t>15/01/2021</t>
  </si>
  <si>
    <t>19/01/2021</t>
  </si>
  <si>
    <t>20/01/2021</t>
  </si>
  <si>
    <t>21/01/2021</t>
  </si>
  <si>
    <t xml:space="preserve">Compra </t>
  </si>
  <si>
    <t>Monto Bs</t>
  </si>
  <si>
    <t xml:space="preserve">Precio en $ </t>
  </si>
  <si>
    <t>MontoBs</t>
  </si>
  <si>
    <t>25/01/2021</t>
  </si>
  <si>
    <t>Acumulado</t>
  </si>
  <si>
    <t>Total Compra $</t>
  </si>
  <si>
    <t>Acumulado $</t>
  </si>
  <si>
    <t>Precio promedio Venta</t>
  </si>
  <si>
    <t>Precio Promedio Venta</t>
  </si>
  <si>
    <t>Precio Promedio Compra</t>
  </si>
  <si>
    <t xml:space="preserve">Acumulado </t>
  </si>
  <si>
    <t>Precio promedio Compra</t>
  </si>
  <si>
    <t>Precio  Promedio Compra</t>
  </si>
  <si>
    <t xml:space="preserve">Cantidad </t>
  </si>
  <si>
    <t>Total $</t>
  </si>
  <si>
    <t>Precio  Bs</t>
  </si>
  <si>
    <t>27/01/2021</t>
  </si>
  <si>
    <t>28/01/2021</t>
  </si>
  <si>
    <t>29/01/2021</t>
  </si>
  <si>
    <t>01/02/2021</t>
  </si>
  <si>
    <t>02/02/2021</t>
  </si>
  <si>
    <t>04/02/2021</t>
  </si>
  <si>
    <t>09/02/2021</t>
  </si>
  <si>
    <t>11/02/2021</t>
  </si>
  <si>
    <t>17/02/2021</t>
  </si>
  <si>
    <t>23/02/2021</t>
  </si>
  <si>
    <t>26/02/2021</t>
  </si>
  <si>
    <t>02/03/2021</t>
  </si>
  <si>
    <t>03/03/2021</t>
  </si>
  <si>
    <t>04/03/2021</t>
  </si>
  <si>
    <t>24/02/2021</t>
  </si>
  <si>
    <t>25/02/2021</t>
  </si>
  <si>
    <t>05/03/2021</t>
  </si>
  <si>
    <t>08/03/2021</t>
  </si>
  <si>
    <t>09/03/2021</t>
  </si>
  <si>
    <t>10/03/2021</t>
  </si>
  <si>
    <t>11/03/2021</t>
  </si>
  <si>
    <t>12/03/2021</t>
  </si>
  <si>
    <t>15/03/2021</t>
  </si>
  <si>
    <t>16/03/2021</t>
  </si>
  <si>
    <t>22/03/2021</t>
  </si>
  <si>
    <t>Precio promedio en $</t>
  </si>
  <si>
    <t>Precio Promedio en $</t>
  </si>
  <si>
    <t>24/03/2021</t>
  </si>
  <si>
    <t>31/03/2021</t>
  </si>
  <si>
    <t>09/04/2021</t>
  </si>
  <si>
    <t>12/04/2021</t>
  </si>
  <si>
    <t>Precio Promedio Venta  $</t>
  </si>
  <si>
    <t>Precio Promedio Compra  $</t>
  </si>
  <si>
    <t>29/04/2021</t>
  </si>
  <si>
    <t>05/05/2021</t>
  </si>
  <si>
    <t>Precio promedio Compra $</t>
  </si>
  <si>
    <t>Precio promedio Venta $</t>
  </si>
  <si>
    <t>06/05/2021</t>
  </si>
  <si>
    <t>10/05/2021</t>
  </si>
  <si>
    <t>11/05/2021</t>
  </si>
  <si>
    <t>Acciones Extras por Dividendos</t>
  </si>
  <si>
    <t>Precio Mercado $</t>
  </si>
  <si>
    <t>Precio Cierre Mercado $</t>
  </si>
  <si>
    <t>Precio Cierre Mer  $</t>
  </si>
  <si>
    <t>Precio Cierre Mer Bs</t>
  </si>
  <si>
    <t xml:space="preserve">Precio Cierre Mer Bs </t>
  </si>
  <si>
    <t>Precio Cierre Mer $</t>
  </si>
  <si>
    <t>Precio Mercado Bs</t>
  </si>
  <si>
    <t>Precio Cierre Mercado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</si>
</sst>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43" formatCode="_ * #,##0.00_ ;_ * \-#,##0.00_ ;_ * &quot;-&quot;??_ ;_ @_ "/>
    <numFmt numFmtId="164" formatCode="_(* #,##0.00_);_(* \(#,##0.00\);_(* &quot;-&quot;??_);_(@_)"/>
    <numFmt numFmtId="165" formatCode="#,##0.00_);\-#,##0.00"/>
    <numFmt numFmtId="166" formatCode="_(* #,##0.00000_);_(* \(#,##0.00000\);_(* &quot;-&quot;?????_);_(@_)"/>
    <numFmt numFmtId="167" formatCode="0.000000"/>
    <numFmt numFmtId="168" formatCode="0.00000"/>
    <numFmt numFmtId="169" formatCode="0.000000000"/>
    <numFmt numFmtId="170" formatCode="0.0000"/>
    <numFmt numFmtId="171" formatCode="_(* #,##0.00000000_);_(* \(#,##0.00000000\);_(* &quot;-&quot;??_);_(@_)"/>
    <numFmt numFmtId="172" formatCode="_-* #,##0.00000000_-;\-* #,##0.00000000_-;_-* &quot;-&quot;????????_-;_-@_-"/>
    <numFmt numFmtId="173" formatCode="0.0000000000"/>
    <numFmt numFmtId="174" formatCode="#,##0.000"/>
    <numFmt numFmtId="175" formatCode="#,##0.0000"/>
    <numFmt numFmtId="176" formatCode="#,##0.0000_);\-#,##0.0000"/>
    <numFmt numFmtId="177" formatCode="#,##0.0000000_);\-#,##0.0000000"/>
    <numFmt numFmtId="178" formatCode="#,##0.00000_);\-#,##0.00000"/>
    <numFmt numFmtId="179" formatCode="0.0000000"/>
    <numFmt numFmtId="180" formatCode="0.000"/>
    <numFmt numFmtId="181" formatCode="#,##0.000000_);\-#,##0.000000"/>
    <numFmt numFmtId="182" formatCode="_ * #,##0.0000_ ;_ * \-#,##0.0000_ ;_ * &quot;-&quot;??_ ;_ @_ "/>
    <numFmt numFmtId="183" formatCode="_(* #,##0.000000000_);_(* \(#,##0.000000000\);_(* &quot;-&quot;?????_);_(@_)"/>
    <numFmt numFmtId="184" formatCode="_(* #,##0.00000_);_(* \(#,##0.00000\);_(* &quot;-&quot;??_);_(@_)"/>
    <numFmt numFmtId="185" formatCode="_(* #,##0.000000_);_(* \(#,##0.000000\);_(* &quot;-&quot;??_);_(@_)"/>
    <numFmt numFmtId="186" formatCode="_(* #,##0.00000000000_);_(* \(#,##0.00000000000\);_(* &quot;-&quot;?????_);_(@_)"/>
    <numFmt numFmtId="187" formatCode="#,##0.000000"/>
    <numFmt numFmtId="188" formatCode="#,##0.0000000"/>
    <numFmt numFmtId="189" formatCode="#,##0.00000000"/>
    <numFmt numFmtId="190" formatCode="#,##0.0"/>
    <numFmt numFmtId="191" formatCode="#,##0.000000000"/>
    <numFmt numFmtId="192" formatCode="#,##0.000_);\-#,##0.000"/>
    <numFmt numFmtId="193" formatCode="#,##0.000000000_);\-#,##0.000000000"/>
    <numFmt numFmtId="194" formatCode="0.0"/>
    <numFmt numFmtId="195" formatCode="_(* #,##0.00000000_);_(* \(#,##0.00000000\);_(* &quot;-&quot;?????_);_(@_)"/>
    <numFmt numFmtId="196" formatCode="_(* #,##0.000_);_(* \(#,##0.00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6"/>
      <color indexed="8"/>
      <name val="Times New Roman"/>
      <family val="1"/>
    </font>
    <font>
      <sz val="6.95"/>
      <color indexed="8"/>
      <name val="Times New Roman"/>
      <family val="1"/>
    </font>
    <font>
      <sz val="11"/>
      <color indexed="8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sz val="12"/>
      <color indexed="8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indexed="8"/>
      <name val="Cambria"/>
      <family val="1"/>
    </font>
    <font>
      <b/>
      <sz val="11"/>
      <color indexed="8"/>
      <name val="Cambria"/>
      <family val="1"/>
      <scheme val="maj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indexed="8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2"/>
      <color theme="1"/>
      <name val="Cambria"/>
      <family val="1"/>
    </font>
    <font>
      <b/>
      <sz val="11"/>
      <color indexed="8"/>
      <name val="Cambria"/>
      <family val="1"/>
    </font>
    <font>
      <b/>
      <sz val="12"/>
      <color indexed="8"/>
      <name val="Cambria"/>
      <family val="1"/>
    </font>
    <font>
      <b/>
      <sz val="16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color rgb="FF333333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0"/>
      <color indexed="8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color rgb="FF333333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70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NumberFormat="1" applyFill="1" applyBorder="1" applyAlignment="1" applyProtection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horizontal="left"/>
    </xf>
    <xf numFmtId="167" fontId="6" fillId="0" borderId="0" xfId="0" applyNumberFormat="1" applyFont="1"/>
    <xf numFmtId="1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4" fontId="7" fillId="0" borderId="0" xfId="0" applyNumberFormat="1" applyFont="1" applyFill="1" applyBorder="1" applyAlignment="1">
      <alignment horizontal="center" wrapText="1"/>
    </xf>
    <xf numFmtId="4" fontId="7" fillId="0" borderId="0" xfId="0" applyNumberFormat="1" applyFont="1"/>
    <xf numFmtId="0" fontId="0" fillId="3" borderId="0" xfId="0" applyFont="1" applyFill="1"/>
    <xf numFmtId="14" fontId="6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/>
    </xf>
    <xf numFmtId="167" fontId="6" fillId="0" borderId="1" xfId="0" applyNumberFormat="1" applyFont="1" applyBorder="1"/>
    <xf numFmtId="0" fontId="6" fillId="0" borderId="0" xfId="0" applyFont="1" applyBorder="1"/>
    <xf numFmtId="0" fontId="0" fillId="0" borderId="0" xfId="0" applyBorder="1"/>
    <xf numFmtId="14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3" borderId="0" xfId="0" applyFont="1" applyFill="1" applyAlignment="1">
      <alignment wrapText="1"/>
    </xf>
    <xf numFmtId="14" fontId="6" fillId="0" borderId="1" xfId="0" applyNumberFormat="1" applyFont="1" applyFill="1" applyBorder="1" applyAlignment="1" applyProtection="1">
      <alignment wrapText="1"/>
    </xf>
    <xf numFmtId="0" fontId="6" fillId="0" borderId="1" xfId="0" applyNumberFormat="1" applyFont="1" applyFill="1" applyBorder="1" applyAlignment="1" applyProtection="1">
      <alignment wrapText="1"/>
    </xf>
    <xf numFmtId="0" fontId="5" fillId="0" borderId="1" xfId="0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6" fillId="0" borderId="0" xfId="0" applyFont="1" applyFill="1" applyBorder="1"/>
    <xf numFmtId="3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7" fontId="0" fillId="0" borderId="0" xfId="0" applyNumberFormat="1" applyFont="1"/>
    <xf numFmtId="0" fontId="6" fillId="0" borderId="0" xfId="0" applyFont="1" applyBorder="1" applyAlignment="1">
      <alignment horizontal="center"/>
    </xf>
    <xf numFmtId="0" fontId="0" fillId="0" borderId="0" xfId="0" applyFont="1" applyFill="1"/>
    <xf numFmtId="0" fontId="6" fillId="0" borderId="0" xfId="0" applyFont="1" applyFill="1"/>
    <xf numFmtId="0" fontId="6" fillId="0" borderId="1" xfId="0" applyFont="1" applyFill="1" applyBorder="1"/>
    <xf numFmtId="4" fontId="7" fillId="0" borderId="1" xfId="0" applyNumberFormat="1" applyFont="1" applyBorder="1"/>
    <xf numFmtId="169" fontId="6" fillId="0" borderId="1" xfId="0" applyNumberFormat="1" applyFont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2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ill="1" applyBorder="1"/>
    <xf numFmtId="164" fontId="6" fillId="0" borderId="0" xfId="1" applyFont="1" applyFill="1" applyBorder="1" applyAlignment="1">
      <alignment wrapText="1"/>
    </xf>
    <xf numFmtId="0" fontId="0" fillId="0" borderId="0" xfId="0" applyFont="1" applyFill="1" applyBorder="1"/>
    <xf numFmtId="14" fontId="6" fillId="0" borderId="0" xfId="0" applyNumberFormat="1" applyFont="1" applyBorder="1"/>
    <xf numFmtId="0" fontId="5" fillId="0" borderId="1" xfId="0" applyFont="1" applyFill="1" applyBorder="1" applyAlignment="1">
      <alignment horizontal="right" vertical="center"/>
    </xf>
    <xf numFmtId="3" fontId="5" fillId="0" borderId="1" xfId="0" applyNumberFormat="1" applyFont="1" applyFill="1" applyBorder="1" applyAlignment="1">
      <alignment horizontal="right" vertical="center"/>
    </xf>
    <xf numFmtId="165" fontId="5" fillId="0" borderId="1" xfId="0" applyNumberFormat="1" applyFont="1" applyFill="1" applyBorder="1" applyAlignment="1">
      <alignment horizontal="right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Fill="1" applyBorder="1"/>
    <xf numFmtId="4" fontId="7" fillId="0" borderId="1" xfId="0" applyNumberFormat="1" applyFont="1" applyFill="1" applyBorder="1" applyAlignment="1">
      <alignment horizontal="center" wrapText="1"/>
    </xf>
    <xf numFmtId="165" fontId="8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Border="1"/>
    <xf numFmtId="0" fontId="0" fillId="0" borderId="0" xfId="0" applyFill="1"/>
    <xf numFmtId="165" fontId="5" fillId="0" borderId="2" xfId="0" applyNumberFormat="1" applyFont="1" applyBorder="1" applyAlignment="1">
      <alignment horizontal="right" vertical="center"/>
    </xf>
    <xf numFmtId="173" fontId="6" fillId="0" borderId="1" xfId="0" applyNumberFormat="1" applyFont="1" applyBorder="1"/>
    <xf numFmtId="173" fontId="6" fillId="0" borderId="2" xfId="0" applyNumberFormat="1" applyFont="1" applyBorder="1"/>
    <xf numFmtId="0" fontId="5" fillId="0" borderId="1" xfId="0" applyFont="1" applyFill="1" applyBorder="1" applyAlignment="1">
      <alignment horizontal="righ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165" fontId="5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5" borderId="0" xfId="0" applyFont="1" applyFill="1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0" fillId="4" borderId="0" xfId="0" applyFill="1"/>
    <xf numFmtId="0" fontId="6" fillId="0" borderId="0" xfId="0" applyNumberFormat="1" applyFont="1" applyFill="1" applyBorder="1" applyAlignment="1" applyProtection="1"/>
    <xf numFmtId="0" fontId="6" fillId="4" borderId="0" xfId="0" applyFont="1" applyFill="1"/>
    <xf numFmtId="0" fontId="6" fillId="5" borderId="0" xfId="0" applyFont="1" applyFill="1"/>
    <xf numFmtId="173" fontId="0" fillId="5" borderId="0" xfId="0" applyNumberFormat="1" applyFill="1"/>
    <xf numFmtId="0" fontId="9" fillId="0" borderId="0" xfId="0" applyFont="1"/>
    <xf numFmtId="0" fontId="13" fillId="0" borderId="0" xfId="0" applyFont="1"/>
    <xf numFmtId="176" fontId="5" fillId="0" borderId="1" xfId="0" applyNumberFormat="1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175" fontId="5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165" fontId="14" fillId="0" borderId="1" xfId="0" applyNumberFormat="1" applyFont="1" applyBorder="1" applyAlignment="1">
      <alignment horizontal="right" vertical="center"/>
    </xf>
    <xf numFmtId="0" fontId="13" fillId="0" borderId="1" xfId="0" applyFont="1" applyBorder="1"/>
    <xf numFmtId="165" fontId="8" fillId="0" borderId="1" xfId="0" applyNumberFormat="1" applyFont="1" applyBorder="1" applyAlignment="1">
      <alignment horizontal="center" vertical="center"/>
    </xf>
    <xf numFmtId="3" fontId="20" fillId="5" borderId="0" xfId="0" applyNumberFormat="1" applyFont="1" applyFill="1"/>
    <xf numFmtId="0" fontId="20" fillId="5" borderId="0" xfId="0" applyFont="1" applyFill="1"/>
    <xf numFmtId="3" fontId="21" fillId="5" borderId="0" xfId="0" applyNumberFormat="1" applyFont="1" applyFill="1"/>
    <xf numFmtId="0" fontId="21" fillId="5" borderId="0" xfId="0" applyFont="1" applyFill="1"/>
    <xf numFmtId="0" fontId="22" fillId="5" borderId="0" xfId="0" applyFont="1" applyFill="1"/>
    <xf numFmtId="176" fontId="21" fillId="5" borderId="0" xfId="0" applyNumberFormat="1" applyFont="1" applyFill="1"/>
    <xf numFmtId="0" fontId="10" fillId="5" borderId="0" xfId="0" applyFont="1" applyFill="1"/>
    <xf numFmtId="0" fontId="11" fillId="5" borderId="0" xfId="0" applyFont="1" applyFill="1"/>
    <xf numFmtId="0" fontId="9" fillId="5" borderId="0" xfId="0" applyFont="1" applyFill="1"/>
    <xf numFmtId="0" fontId="23" fillId="5" borderId="0" xfId="0" applyFont="1" applyFill="1"/>
    <xf numFmtId="0" fontId="18" fillId="0" borderId="1" xfId="0" applyFont="1" applyBorder="1" applyAlignment="1">
      <alignment horizontal="center"/>
    </xf>
    <xf numFmtId="165" fontId="14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center"/>
    </xf>
    <xf numFmtId="167" fontId="17" fillId="0" borderId="1" xfId="0" applyNumberFormat="1" applyFont="1" applyBorder="1"/>
    <xf numFmtId="167" fontId="0" fillId="0" borderId="1" xfId="0" applyNumberFormat="1" applyBorder="1"/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14" fontId="8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175" fontId="8" fillId="0" borderId="1" xfId="0" applyNumberFormat="1" applyFont="1" applyBorder="1" applyAlignment="1">
      <alignment horizontal="right" vertical="center"/>
    </xf>
    <xf numFmtId="3" fontId="22" fillId="5" borderId="0" xfId="0" applyNumberFormat="1" applyFont="1" applyFill="1"/>
    <xf numFmtId="165" fontId="22" fillId="5" borderId="0" xfId="0" applyNumberFormat="1" applyFont="1" applyFill="1"/>
    <xf numFmtId="178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181" fontId="8" fillId="0" borderId="1" xfId="0" applyNumberFormat="1" applyFont="1" applyBorder="1" applyAlignment="1">
      <alignment horizontal="right" vertical="center"/>
    </xf>
    <xf numFmtId="177" fontId="8" fillId="0" borderId="1" xfId="0" applyNumberFormat="1" applyFont="1" applyBorder="1" applyAlignment="1">
      <alignment horizontal="right" vertical="center"/>
    </xf>
    <xf numFmtId="177" fontId="22" fillId="0" borderId="0" xfId="0" applyNumberFormat="1" applyFont="1"/>
    <xf numFmtId="14" fontId="8" fillId="0" borderId="1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177" fontId="21" fillId="5" borderId="0" xfId="0" applyNumberFormat="1" applyFont="1" applyFill="1"/>
    <xf numFmtId="177" fontId="5" fillId="0" borderId="1" xfId="0" applyNumberFormat="1" applyFont="1" applyBorder="1" applyAlignment="1">
      <alignment horizontal="right" vertical="center"/>
    </xf>
    <xf numFmtId="174" fontId="5" fillId="0" borderId="1" xfId="0" applyNumberFormat="1" applyFont="1" applyBorder="1" applyAlignment="1">
      <alignment horizontal="right" vertical="center"/>
    </xf>
    <xf numFmtId="174" fontId="6" fillId="0" borderId="0" xfId="0" applyNumberFormat="1" applyFont="1"/>
    <xf numFmtId="0" fontId="9" fillId="0" borderId="1" xfId="0" applyFont="1" applyBorder="1"/>
    <xf numFmtId="0" fontId="13" fillId="5" borderId="0" xfId="0" applyFont="1" applyFill="1"/>
    <xf numFmtId="0" fontId="6" fillId="0" borderId="1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Alignment="1">
      <alignment horizontal="center" vertical="center"/>
    </xf>
    <xf numFmtId="14" fontId="13" fillId="0" borderId="5" xfId="0" applyNumberFormat="1" applyFont="1" applyFill="1" applyBorder="1" applyAlignment="1" applyProtection="1">
      <alignment horizontal="center" vertical="center" wrapText="1"/>
    </xf>
    <xf numFmtId="2" fontId="13" fillId="0" borderId="5" xfId="0" applyNumberFormat="1" applyFont="1" applyFill="1" applyBorder="1" applyAlignment="1" applyProtection="1">
      <alignment horizontal="center" vertical="center" wrapText="1"/>
    </xf>
    <xf numFmtId="2" fontId="13" fillId="0" borderId="5" xfId="3" applyNumberFormat="1" applyFont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2" fontId="13" fillId="0" borderId="6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13" fillId="0" borderId="1" xfId="0" applyNumberFormat="1" applyFont="1" applyFill="1" applyBorder="1" applyAlignment="1" applyProtection="1">
      <alignment horizontal="center" vertical="center" wrapText="1"/>
    </xf>
    <xf numFmtId="2" fontId="13" fillId="0" borderId="1" xfId="0" applyNumberFormat="1" applyFont="1" applyFill="1" applyBorder="1" applyAlignment="1" applyProtection="1">
      <alignment horizontal="center" vertical="center" wrapText="1"/>
    </xf>
    <xf numFmtId="2" fontId="13" fillId="0" borderId="1" xfId="3" applyNumberFormat="1" applyFont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2" fontId="13" fillId="0" borderId="1" xfId="0" applyNumberFormat="1" applyFont="1" applyFill="1" applyBorder="1" applyAlignment="1">
      <alignment horizontal="center" vertical="center" wrapText="1"/>
    </xf>
    <xf numFmtId="2" fontId="13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2" fontId="13" fillId="0" borderId="1" xfId="3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right" vertical="center"/>
    </xf>
    <xf numFmtId="180" fontId="13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 vertical="center"/>
    </xf>
    <xf numFmtId="180" fontId="18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2" fontId="18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165" fontId="5" fillId="0" borderId="0" xfId="0" applyNumberFormat="1" applyFont="1" applyBorder="1" applyAlignment="1">
      <alignment horizontal="right" vertical="center"/>
    </xf>
    <xf numFmtId="167" fontId="0" fillId="0" borderId="0" xfId="0" applyNumberFormat="1" applyBorder="1"/>
    <xf numFmtId="3" fontId="1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79" fontId="14" fillId="0" borderId="2" xfId="0" applyNumberFormat="1" applyFont="1" applyFill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/>
    </xf>
    <xf numFmtId="170" fontId="13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center"/>
    </xf>
    <xf numFmtId="0" fontId="17" fillId="0" borderId="0" xfId="0" applyFont="1" applyBorder="1" applyAlignment="1">
      <alignment horizontal="center"/>
    </xf>
    <xf numFmtId="167" fontId="17" fillId="0" borderId="0" xfId="0" applyNumberFormat="1" applyFont="1" applyBorder="1"/>
    <xf numFmtId="1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165" fontId="14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165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right" vertical="center"/>
    </xf>
    <xf numFmtId="165" fontId="14" fillId="0" borderId="8" xfId="0" applyNumberFormat="1" applyFont="1" applyBorder="1" applyAlignment="1">
      <alignment horizontal="center" vertical="center"/>
    </xf>
    <xf numFmtId="0" fontId="18" fillId="0" borderId="0" xfId="0" applyFont="1" applyBorder="1"/>
    <xf numFmtId="14" fontId="25" fillId="4" borderId="1" xfId="0" applyNumberFormat="1" applyFont="1" applyFill="1" applyBorder="1" applyAlignment="1" applyProtection="1">
      <alignment horizontal="center" vertical="center" wrapText="1"/>
    </xf>
    <xf numFmtId="2" fontId="23" fillId="4" borderId="1" xfId="0" applyNumberFormat="1" applyFont="1" applyFill="1" applyBorder="1" applyAlignment="1" applyProtection="1">
      <alignment horizontal="center" vertical="center" wrapText="1"/>
    </xf>
    <xf numFmtId="2" fontId="23" fillId="4" borderId="1" xfId="3" applyNumberFormat="1" applyFont="1" applyFill="1" applyBorder="1" applyAlignment="1" applyProtection="1">
      <alignment horizontal="center" vertical="center" wrapText="1"/>
    </xf>
    <xf numFmtId="2" fontId="23" fillId="4" borderId="1" xfId="3" applyNumberFormat="1" applyFont="1" applyFill="1" applyBorder="1" applyAlignment="1">
      <alignment horizontal="center" vertical="center"/>
    </xf>
    <xf numFmtId="2" fontId="23" fillId="4" borderId="1" xfId="0" applyNumberFormat="1" applyFont="1" applyFill="1" applyBorder="1" applyAlignment="1">
      <alignment horizontal="center" vertical="center"/>
    </xf>
    <xf numFmtId="2" fontId="23" fillId="4" borderId="4" xfId="0" applyNumberFormat="1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0" fontId="10" fillId="5" borderId="0" xfId="0" applyFont="1" applyFill="1" applyBorder="1"/>
    <xf numFmtId="14" fontId="9" fillId="5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164" fontId="9" fillId="5" borderId="1" xfId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7" fontId="6" fillId="0" borderId="0" xfId="0" applyNumberFormat="1" applyFont="1" applyBorder="1"/>
    <xf numFmtId="4" fontId="7" fillId="0" borderId="0" xfId="0" applyNumberFormat="1" applyFont="1" applyBorder="1"/>
    <xf numFmtId="0" fontId="7" fillId="0" borderId="0" xfId="0" applyFont="1" applyFill="1" applyBorder="1" applyAlignment="1">
      <alignment horizontal="right" wrapText="1"/>
    </xf>
    <xf numFmtId="0" fontId="7" fillId="0" borderId="1" xfId="0" applyFont="1" applyFill="1" applyBorder="1" applyAlignment="1">
      <alignment horizontal="right" wrapText="1"/>
    </xf>
    <xf numFmtId="0" fontId="10" fillId="5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wrapText="1"/>
    </xf>
    <xf numFmtId="14" fontId="5" fillId="5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 wrapText="1"/>
    </xf>
    <xf numFmtId="168" fontId="6" fillId="0" borderId="1" xfId="0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4" fontId="10" fillId="4" borderId="0" xfId="0" applyNumberFormat="1" applyFont="1" applyFill="1" applyBorder="1"/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20" fillId="4" borderId="0" xfId="0" applyNumberFormat="1" applyFont="1" applyFill="1" applyAlignment="1">
      <alignment horizontal="center" vertical="center"/>
    </xf>
    <xf numFmtId="2" fontId="20" fillId="4" borderId="0" xfId="0" applyNumberFormat="1" applyFont="1" applyFill="1" applyAlignment="1">
      <alignment horizontal="center" vertical="center"/>
    </xf>
    <xf numFmtId="0" fontId="6" fillId="4" borderId="0" xfId="0" applyFont="1" applyFill="1" applyBorder="1"/>
    <xf numFmtId="0" fontId="0" fillId="0" borderId="0" xfId="0"/>
    <xf numFmtId="0" fontId="0" fillId="0" borderId="0" xfId="0"/>
    <xf numFmtId="0" fontId="0" fillId="0" borderId="1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167" fontId="0" fillId="0" borderId="0" xfId="0" applyNumberFormat="1"/>
    <xf numFmtId="179" fontId="0" fillId="0" borderId="1" xfId="0" applyNumberFormat="1" applyBorder="1"/>
    <xf numFmtId="167" fontId="0" fillId="4" borderId="0" xfId="0" applyNumberFormat="1" applyFill="1"/>
    <xf numFmtId="0" fontId="9" fillId="5" borderId="3" xfId="0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/>
    <xf numFmtId="0" fontId="0" fillId="0" borderId="1" xfId="0" applyFont="1" applyBorder="1" applyAlignment="1">
      <alignment horizontal="center"/>
    </xf>
    <xf numFmtId="0" fontId="0" fillId="5" borderId="0" xfId="0" applyFont="1" applyFill="1"/>
    <xf numFmtId="0" fontId="8" fillId="5" borderId="3" xfId="0" applyFont="1" applyFill="1" applyBorder="1" applyAlignment="1">
      <alignment horizontal="center" vertical="center"/>
    </xf>
    <xf numFmtId="169" fontId="0" fillId="0" borderId="1" xfId="0" applyNumberFormat="1" applyBorder="1"/>
    <xf numFmtId="0" fontId="24" fillId="5" borderId="0" xfId="0" applyFont="1" applyFill="1" applyBorder="1" applyAlignment="1">
      <alignment horizontal="center" vertical="center"/>
    </xf>
    <xf numFmtId="167" fontId="27" fillId="5" borderId="0" xfId="0" applyNumberFormat="1" applyFont="1" applyFill="1"/>
    <xf numFmtId="3" fontId="21" fillId="4" borderId="0" xfId="0" applyNumberFormat="1" applyFont="1" applyFill="1"/>
    <xf numFmtId="0" fontId="10" fillId="4" borderId="0" xfId="0" applyFont="1" applyFill="1"/>
    <xf numFmtId="0" fontId="11" fillId="4" borderId="0" xfId="0" applyFont="1" applyFill="1" applyAlignment="1">
      <alignment horizontal="center"/>
    </xf>
    <xf numFmtId="0" fontId="22" fillId="4" borderId="0" xfId="0" applyFont="1" applyFill="1"/>
    <xf numFmtId="0" fontId="5" fillId="4" borderId="1" xfId="0" applyFont="1" applyFill="1" applyBorder="1" applyAlignment="1">
      <alignment horizontal="center" vertical="center"/>
    </xf>
    <xf numFmtId="0" fontId="6" fillId="4" borderId="0" xfId="0" applyNumberFormat="1" applyFont="1" applyFill="1" applyBorder="1" applyAlignment="1" applyProtection="1"/>
    <xf numFmtId="189" fontId="6" fillId="0" borderId="1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  <xf numFmtId="165" fontId="21" fillId="4" borderId="0" xfId="0" applyNumberFormat="1" applyFont="1" applyFill="1" applyAlignment="1">
      <alignment horizontal="center"/>
    </xf>
    <xf numFmtId="175" fontId="21" fillId="4" borderId="0" xfId="0" applyNumberFormat="1" applyFont="1" applyFill="1"/>
    <xf numFmtId="0" fontId="11" fillId="4" borderId="0" xfId="0" applyFont="1" applyFill="1"/>
    <xf numFmtId="0" fontId="21" fillId="4" borderId="0" xfId="0" applyFont="1" applyFill="1"/>
    <xf numFmtId="0" fontId="28" fillId="4" borderId="0" xfId="0" applyFont="1" applyFill="1"/>
    <xf numFmtId="0" fontId="5" fillId="4" borderId="1" xfId="0" applyFont="1" applyFill="1" applyBorder="1" applyAlignment="1">
      <alignment vertical="center"/>
    </xf>
    <xf numFmtId="0" fontId="22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175" fontId="8" fillId="0" borderId="1" xfId="0" applyNumberFormat="1" applyFont="1" applyBorder="1" applyAlignment="1">
      <alignment horizontal="center" vertical="center"/>
    </xf>
    <xf numFmtId="175" fontId="6" fillId="0" borderId="1" xfId="0" applyNumberFormat="1" applyFont="1" applyBorder="1"/>
    <xf numFmtId="187" fontId="6" fillId="0" borderId="1" xfId="0" applyNumberFormat="1" applyFont="1" applyBorder="1" applyAlignment="1">
      <alignment horizontal="center"/>
    </xf>
    <xf numFmtId="188" fontId="6" fillId="0" borderId="1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right" vertical="center"/>
    </xf>
    <xf numFmtId="0" fontId="9" fillId="4" borderId="0" xfId="0" applyFont="1" applyFill="1"/>
    <xf numFmtId="0" fontId="6" fillId="4" borderId="0" xfId="0" applyFont="1" applyFill="1" applyAlignment="1">
      <alignment horizontal="center"/>
    </xf>
    <xf numFmtId="175" fontId="5" fillId="0" borderId="1" xfId="0" applyNumberFormat="1" applyFont="1" applyBorder="1" applyAlignment="1">
      <alignment horizontal="center" vertical="center"/>
    </xf>
    <xf numFmtId="0" fontId="10" fillId="0" borderId="0" xfId="0" applyFont="1"/>
    <xf numFmtId="187" fontId="5" fillId="0" borderId="1" xfId="0" applyNumberFormat="1" applyFont="1" applyBorder="1" applyAlignment="1">
      <alignment horizontal="center" vertical="center"/>
    </xf>
    <xf numFmtId="189" fontId="6" fillId="0" borderId="1" xfId="0" applyNumberFormat="1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3" fontId="21" fillId="5" borderId="0" xfId="0" applyNumberFormat="1" applyFont="1" applyFill="1" applyAlignment="1">
      <alignment horizontal="center"/>
    </xf>
    <xf numFmtId="3" fontId="21" fillId="4" borderId="0" xfId="0" applyNumberFormat="1" applyFont="1" applyFill="1" applyAlignment="1">
      <alignment horizontal="center"/>
    </xf>
    <xf numFmtId="0" fontId="6" fillId="4" borderId="0" xfId="0" applyNumberFormat="1" applyFont="1" applyFill="1" applyBorder="1" applyAlignment="1" applyProtection="1">
      <alignment horizontal="center"/>
    </xf>
    <xf numFmtId="0" fontId="6" fillId="0" borderId="1" xfId="0" applyNumberFormat="1" applyFont="1" applyFill="1" applyBorder="1" applyAlignment="1" applyProtection="1">
      <alignment horizontal="center"/>
    </xf>
    <xf numFmtId="181" fontId="5" fillId="0" borderId="1" xfId="0" applyNumberFormat="1" applyFont="1" applyBorder="1" applyAlignment="1">
      <alignment horizontal="right" vertical="center"/>
    </xf>
    <xf numFmtId="193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174" fontId="21" fillId="5" borderId="0" xfId="0" applyNumberFormat="1" applyFont="1" applyFill="1"/>
    <xf numFmtId="174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right" vertical="center"/>
    </xf>
    <xf numFmtId="191" fontId="9" fillId="0" borderId="1" xfId="0" applyNumberFormat="1" applyFont="1" applyBorder="1"/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187" fontId="8" fillId="0" borderId="1" xfId="0" applyNumberFormat="1" applyFont="1" applyBorder="1" applyAlignment="1">
      <alignment horizontal="center" vertical="center"/>
    </xf>
    <xf numFmtId="181" fontId="21" fillId="4" borderId="0" xfId="0" applyNumberFormat="1" applyFont="1" applyFill="1"/>
    <xf numFmtId="187" fontId="21" fillId="4" borderId="0" xfId="0" applyNumberFormat="1" applyFont="1" applyFill="1"/>
    <xf numFmtId="0" fontId="9" fillId="0" borderId="1" xfId="0" applyFont="1" applyBorder="1" applyAlignment="1">
      <alignment horizontal="center"/>
    </xf>
    <xf numFmtId="14" fontId="5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 wrapText="1"/>
    </xf>
    <xf numFmtId="164" fontId="6" fillId="4" borderId="1" xfId="1" applyFont="1" applyFill="1" applyBorder="1" applyAlignment="1" applyProtection="1">
      <alignment horizontal="center" vertical="center" wrapText="1"/>
    </xf>
    <xf numFmtId="164" fontId="6" fillId="4" borderId="1" xfId="1" applyFont="1" applyFill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/>
    </xf>
    <xf numFmtId="169" fontId="21" fillId="4" borderId="0" xfId="0" applyNumberFormat="1" applyFont="1" applyFill="1"/>
    <xf numFmtId="169" fontId="0" fillId="0" borderId="1" xfId="0" applyNumberFormat="1" applyBorder="1" applyAlignment="1">
      <alignment horizontal="center"/>
    </xf>
    <xf numFmtId="0" fontId="6" fillId="0" borderId="0" xfId="0" applyFont="1" applyFill="1" applyAlignment="1">
      <alignment horizontal="center"/>
    </xf>
    <xf numFmtId="14" fontId="5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164" fontId="6" fillId="0" borderId="0" xfId="1" applyFont="1" applyFill="1" applyBorder="1" applyAlignment="1" applyProtection="1">
      <alignment horizontal="center" vertical="center" wrapText="1"/>
    </xf>
    <xf numFmtId="164" fontId="6" fillId="0" borderId="0" xfId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169" fontId="0" fillId="0" borderId="0" xfId="0" applyNumberFormat="1" applyFont="1"/>
    <xf numFmtId="3" fontId="5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/>
    <xf numFmtId="0" fontId="6" fillId="4" borderId="1" xfId="0" applyFont="1" applyFill="1" applyBorder="1" applyAlignment="1">
      <alignment horizontal="center"/>
    </xf>
    <xf numFmtId="169" fontId="0" fillId="0" borderId="1" xfId="0" applyNumberFormat="1" applyFont="1" applyBorder="1"/>
    <xf numFmtId="0" fontId="27" fillId="4" borderId="0" xfId="0" applyFont="1" applyFill="1"/>
    <xf numFmtId="0" fontId="6" fillId="0" borderId="0" xfId="0" applyFont="1" applyFill="1" applyBorder="1" applyAlignment="1">
      <alignment horizontal="center"/>
    </xf>
    <xf numFmtId="164" fontId="6" fillId="5" borderId="1" xfId="1" applyFont="1" applyFill="1" applyBorder="1" applyAlignment="1" applyProtection="1">
      <alignment horizontal="center" vertical="center" wrapText="1"/>
    </xf>
    <xf numFmtId="164" fontId="6" fillId="5" borderId="1" xfId="1" applyFont="1" applyFill="1" applyBorder="1" applyAlignment="1">
      <alignment horizontal="center" vertical="center"/>
    </xf>
    <xf numFmtId="167" fontId="6" fillId="5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22" fillId="5" borderId="0" xfId="0" applyNumberFormat="1" applyFont="1" applyFill="1" applyAlignment="1">
      <alignment horizontal="center"/>
    </xf>
    <xf numFmtId="0" fontId="16" fillId="5" borderId="0" xfId="0" applyFont="1" applyFill="1"/>
    <xf numFmtId="2" fontId="21" fillId="5" borderId="0" xfId="0" applyNumberFormat="1" applyFont="1" applyFill="1" applyAlignment="1">
      <alignment horizontal="center"/>
    </xf>
    <xf numFmtId="0" fontId="27" fillId="5" borderId="0" xfId="0" applyFont="1" applyFill="1"/>
    <xf numFmtId="0" fontId="22" fillId="5" borderId="0" xfId="0" applyFont="1" applyFill="1" applyAlignment="1">
      <alignment horizontal="left"/>
    </xf>
    <xf numFmtId="2" fontId="21" fillId="5" borderId="0" xfId="0" applyNumberFormat="1" applyFont="1" applyFill="1"/>
    <xf numFmtId="170" fontId="22" fillId="5" borderId="0" xfId="0" applyNumberFormat="1" applyFont="1" applyFill="1" applyAlignment="1">
      <alignment horizontal="center"/>
    </xf>
    <xf numFmtId="2" fontId="21" fillId="4" borderId="0" xfId="0" applyNumberFormat="1" applyFont="1" applyFill="1" applyAlignment="1">
      <alignment horizontal="center"/>
    </xf>
    <xf numFmtId="194" fontId="21" fillId="4" borderId="0" xfId="0" applyNumberFormat="1" applyFont="1" applyFill="1" applyAlignment="1">
      <alignment horizontal="center"/>
    </xf>
    <xf numFmtId="0" fontId="8" fillId="5" borderId="3" xfId="0" applyNumberFormat="1" applyFont="1" applyFill="1" applyBorder="1" applyAlignment="1" applyProtection="1">
      <alignment horizontal="center" vertical="center"/>
    </xf>
    <xf numFmtId="2" fontId="20" fillId="5" borderId="0" xfId="0" applyNumberFormat="1" applyFont="1" applyFill="1" applyAlignment="1">
      <alignment horizontal="center"/>
    </xf>
    <xf numFmtId="3" fontId="20" fillId="5" borderId="0" xfId="0" applyNumberFormat="1" applyFont="1" applyFill="1" applyAlignment="1">
      <alignment horizontal="center"/>
    </xf>
    <xf numFmtId="192" fontId="21" fillId="5" borderId="0" xfId="0" applyNumberFormat="1" applyFont="1" applyFill="1" applyAlignment="1">
      <alignment horizontal="center"/>
    </xf>
    <xf numFmtId="4" fontId="21" fillId="5" borderId="0" xfId="0" applyNumberFormat="1" applyFont="1" applyFill="1" applyAlignment="1">
      <alignment horizontal="center"/>
    </xf>
    <xf numFmtId="190" fontId="21" fillId="5" borderId="0" xfId="0" applyNumberFormat="1" applyFont="1" applyFill="1" applyAlignment="1">
      <alignment horizontal="center"/>
    </xf>
    <xf numFmtId="165" fontId="21" fillId="5" borderId="0" xfId="0" applyNumberFormat="1" applyFont="1" applyFill="1" applyAlignment="1">
      <alignment horizontal="center"/>
    </xf>
    <xf numFmtId="180" fontId="21" fillId="5" borderId="0" xfId="0" applyNumberFormat="1" applyFont="1" applyFill="1" applyAlignment="1">
      <alignment horizontal="center"/>
    </xf>
    <xf numFmtId="192" fontId="21" fillId="4" borderId="0" xfId="0" applyNumberFormat="1" applyFont="1" applyFill="1" applyAlignment="1">
      <alignment horizontal="center"/>
    </xf>
    <xf numFmtId="4" fontId="21" fillId="4" borderId="0" xfId="0" applyNumberFormat="1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168" fontId="21" fillId="5" borderId="0" xfId="0" applyNumberFormat="1" applyFont="1" applyFill="1" applyAlignment="1">
      <alignment horizontal="center"/>
    </xf>
    <xf numFmtId="173" fontId="6" fillId="0" borderId="0" xfId="0" applyNumberFormat="1" applyFont="1" applyBorder="1"/>
    <xf numFmtId="3" fontId="6" fillId="4" borderId="0" xfId="0" applyNumberFormat="1" applyFont="1" applyFill="1"/>
    <xf numFmtId="0" fontId="6" fillId="0" borderId="2" xfId="0" applyFont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80" fontId="21" fillId="4" borderId="0" xfId="0" applyNumberFormat="1" applyFont="1" applyFill="1" applyBorder="1" applyAlignment="1">
      <alignment horizontal="center"/>
    </xf>
    <xf numFmtId="169" fontId="6" fillId="0" borderId="0" xfId="0" applyNumberFormat="1" applyFont="1" applyBorder="1"/>
    <xf numFmtId="0" fontId="16" fillId="5" borderId="0" xfId="0" applyFont="1" applyFill="1" applyBorder="1"/>
    <xf numFmtId="3" fontId="16" fillId="5" borderId="0" xfId="0" applyNumberFormat="1" applyFont="1" applyFill="1"/>
    <xf numFmtId="165" fontId="5" fillId="0" borderId="0" xfId="0" applyNumberFormat="1" applyFont="1" applyBorder="1" applyAlignment="1">
      <alignment horizontal="center" vertical="center"/>
    </xf>
    <xf numFmtId="167" fontId="16" fillId="5" borderId="0" xfId="0" applyNumberFormat="1" applyFont="1" applyFill="1" applyAlignment="1">
      <alignment horizontal="center"/>
    </xf>
    <xf numFmtId="180" fontId="16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10" fillId="4" borderId="0" xfId="0" applyNumberFormat="1" applyFont="1" applyFill="1" applyBorder="1" applyAlignment="1" applyProtection="1"/>
    <xf numFmtId="0" fontId="12" fillId="4" borderId="0" xfId="0" applyFont="1" applyFill="1"/>
    <xf numFmtId="3" fontId="27" fillId="4" borderId="0" xfId="0" applyNumberFormat="1" applyFont="1" applyFill="1" applyAlignment="1">
      <alignment horizontal="center"/>
    </xf>
    <xf numFmtId="169" fontId="27" fillId="4" borderId="0" xfId="0" applyNumberFormat="1" applyFont="1" applyFill="1"/>
    <xf numFmtId="180" fontId="22" fillId="5" borderId="0" xfId="0" applyNumberFormat="1" applyFont="1" applyFill="1" applyAlignment="1">
      <alignment horizontal="center"/>
    </xf>
    <xf numFmtId="173" fontId="0" fillId="0" borderId="1" xfId="0" applyNumberFormat="1" applyBorder="1" applyAlignment="1">
      <alignment horizontal="right"/>
    </xf>
    <xf numFmtId="0" fontId="22" fillId="5" borderId="0" xfId="0" applyFont="1" applyFill="1" applyBorder="1"/>
    <xf numFmtId="3" fontId="22" fillId="5" borderId="0" xfId="0" applyNumberFormat="1" applyFont="1" applyFill="1" applyBorder="1"/>
    <xf numFmtId="2" fontId="22" fillId="5" borderId="0" xfId="0" applyNumberFormat="1" applyFont="1" applyFill="1" applyBorder="1" applyAlignment="1">
      <alignment horizontal="center"/>
    </xf>
    <xf numFmtId="0" fontId="12" fillId="5" borderId="0" xfId="0" applyFont="1" applyFill="1"/>
    <xf numFmtId="0" fontId="0" fillId="5" borderId="1" xfId="0" applyFill="1" applyBorder="1"/>
    <xf numFmtId="0" fontId="28" fillId="5" borderId="0" xfId="0" applyFont="1" applyFill="1"/>
    <xf numFmtId="3" fontId="27" fillId="5" borderId="0" xfId="0" applyNumberFormat="1" applyFont="1" applyFill="1"/>
    <xf numFmtId="2" fontId="27" fillId="5" borderId="0" xfId="0" applyNumberFormat="1" applyFont="1" applyFill="1" applyAlignment="1">
      <alignment horizontal="center"/>
    </xf>
    <xf numFmtId="170" fontId="21" fillId="4" borderId="0" xfId="0" applyNumberFormat="1" applyFont="1" applyFill="1" applyAlignment="1">
      <alignment horizontal="center"/>
    </xf>
    <xf numFmtId="180" fontId="27" fillId="4" borderId="0" xfId="0" applyNumberFormat="1" applyFont="1" applyFill="1" applyAlignment="1">
      <alignment horizontal="center"/>
    </xf>
    <xf numFmtId="3" fontId="27" fillId="4" borderId="0" xfId="0" applyNumberFormat="1" applyFont="1" applyFill="1"/>
    <xf numFmtId="180" fontId="21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0" fillId="4" borderId="0" xfId="0" applyFont="1" applyFill="1" applyAlignment="1">
      <alignment horizontal="center"/>
    </xf>
    <xf numFmtId="2" fontId="27" fillId="4" borderId="0" xfId="0" applyNumberFormat="1" applyFont="1" applyFill="1" applyAlignment="1">
      <alignment horizontal="center"/>
    </xf>
    <xf numFmtId="180" fontId="27" fillId="5" borderId="0" xfId="0" applyNumberFormat="1" applyFont="1" applyFill="1" applyAlignment="1">
      <alignment horizontal="center"/>
    </xf>
    <xf numFmtId="2" fontId="23" fillId="4" borderId="0" xfId="0" applyNumberFormat="1" applyFont="1" applyFill="1" applyAlignment="1">
      <alignment horizontal="center" vertical="center"/>
    </xf>
    <xf numFmtId="14" fontId="23" fillId="4" borderId="0" xfId="0" applyNumberFormat="1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2" fontId="21" fillId="5" borderId="0" xfId="0" applyNumberFormat="1" applyFont="1" applyFill="1" applyBorder="1" applyAlignment="1">
      <alignment horizontal="center" wrapText="1"/>
    </xf>
    <xf numFmtId="2" fontId="21" fillId="5" borderId="0" xfId="0" applyNumberFormat="1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 wrapText="1"/>
    </xf>
    <xf numFmtId="180" fontId="21" fillId="5" borderId="0" xfId="0" applyNumberFormat="1" applyFont="1" applyFill="1" applyBorder="1" applyAlignment="1">
      <alignment horizontal="center"/>
    </xf>
    <xf numFmtId="2" fontId="21" fillId="4" borderId="0" xfId="0" applyNumberFormat="1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2" fontId="21" fillId="5" borderId="0" xfId="0" applyNumberFormat="1" applyFont="1" applyFill="1" applyBorder="1"/>
    <xf numFmtId="0" fontId="10" fillId="5" borderId="0" xfId="0" applyFont="1" applyFill="1" applyBorder="1" applyAlignment="1">
      <alignment horizontal="right" wrapText="1"/>
    </xf>
    <xf numFmtId="0" fontId="10" fillId="5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0" fillId="5" borderId="0" xfId="0" applyFont="1" applyFill="1" applyAlignment="1">
      <alignment horizontal="right"/>
    </xf>
    <xf numFmtId="2" fontId="26" fillId="5" borderId="0" xfId="0" applyNumberFormat="1" applyFont="1" applyFill="1"/>
    <xf numFmtId="0" fontId="8" fillId="0" borderId="1" xfId="0" applyFont="1" applyBorder="1" applyAlignment="1">
      <alignment horizontal="right" vertical="center"/>
    </xf>
    <xf numFmtId="0" fontId="9" fillId="0" borderId="0" xfId="0" applyFont="1" applyBorder="1"/>
    <xf numFmtId="0" fontId="9" fillId="5" borderId="1" xfId="0" applyNumberFormat="1" applyFont="1" applyFill="1" applyBorder="1" applyAlignment="1" applyProtection="1">
      <alignment horizontal="center" wrapText="1"/>
    </xf>
    <xf numFmtId="0" fontId="9" fillId="5" borderId="1" xfId="0" applyFont="1" applyFill="1" applyBorder="1" applyAlignment="1">
      <alignment horizontal="center"/>
    </xf>
    <xf numFmtId="0" fontId="9" fillId="5" borderId="3" xfId="0" applyNumberFormat="1" applyFont="1" applyFill="1" applyBorder="1" applyAlignment="1" applyProtection="1">
      <alignment horizontal="center" wrapText="1"/>
    </xf>
    <xf numFmtId="2" fontId="9" fillId="0" borderId="1" xfId="0" applyNumberFormat="1" applyFont="1" applyBorder="1" applyAlignment="1">
      <alignment horizontal="center"/>
    </xf>
    <xf numFmtId="179" fontId="9" fillId="0" borderId="1" xfId="0" applyNumberFormat="1" applyFont="1" applyBorder="1"/>
    <xf numFmtId="0" fontId="29" fillId="0" borderId="1" xfId="0" applyFont="1" applyBorder="1" applyAlignment="1">
      <alignment horizontal="center" wrapText="1"/>
    </xf>
    <xf numFmtId="4" fontId="29" fillId="0" borderId="1" xfId="0" applyNumberFormat="1" applyFont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4" fontId="29" fillId="0" borderId="1" xfId="0" applyNumberFormat="1" applyFont="1" applyBorder="1"/>
    <xf numFmtId="169" fontId="9" fillId="0" borderId="1" xfId="0" applyNumberFormat="1" applyFont="1" applyBorder="1" applyAlignment="1">
      <alignment horizontal="center"/>
    </xf>
    <xf numFmtId="169" fontId="9" fillId="0" borderId="1" xfId="0" applyNumberFormat="1" applyFont="1" applyFill="1" applyBorder="1" applyAlignment="1">
      <alignment horizontal="center"/>
    </xf>
    <xf numFmtId="179" fontId="9" fillId="0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70" fontId="9" fillId="0" borderId="1" xfId="0" applyNumberFormat="1" applyFont="1" applyFill="1" applyBorder="1" applyAlignment="1">
      <alignment horizontal="center"/>
    </xf>
    <xf numFmtId="170" fontId="9" fillId="0" borderId="1" xfId="0" applyNumberFormat="1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31" fillId="0" borderId="1" xfId="0" applyFont="1" applyBorder="1" applyAlignment="1">
      <alignment horizontal="right" vertical="center"/>
    </xf>
    <xf numFmtId="3" fontId="31" fillId="0" borderId="1" xfId="0" applyNumberFormat="1" applyFont="1" applyBorder="1" applyAlignment="1">
      <alignment horizontal="center" vertical="center"/>
    </xf>
    <xf numFmtId="165" fontId="31" fillId="0" borderId="1" xfId="0" applyNumberFormat="1" applyFont="1" applyBorder="1" applyAlignment="1">
      <alignment horizontal="right" vertical="center"/>
    </xf>
    <xf numFmtId="0" fontId="31" fillId="0" borderId="1" xfId="0" applyFont="1" applyBorder="1" applyAlignment="1">
      <alignment horizontal="center" vertical="center"/>
    </xf>
    <xf numFmtId="3" fontId="31" fillId="0" borderId="1" xfId="0" applyNumberFormat="1" applyFont="1" applyBorder="1" applyAlignment="1">
      <alignment horizontal="right" vertical="center"/>
    </xf>
    <xf numFmtId="0" fontId="31" fillId="0" borderId="1" xfId="0" applyFont="1" applyBorder="1" applyAlignment="1">
      <alignment horizontal="center"/>
    </xf>
    <xf numFmtId="14" fontId="31" fillId="0" borderId="1" xfId="0" applyNumberFormat="1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/>
    </xf>
    <xf numFmtId="14" fontId="32" fillId="4" borderId="1" xfId="0" applyNumberFormat="1" applyFont="1" applyFill="1" applyBorder="1" applyAlignment="1" applyProtection="1">
      <alignment horizontal="center" vertical="center" wrapText="1"/>
    </xf>
    <xf numFmtId="2" fontId="32" fillId="4" borderId="1" xfId="0" applyNumberFormat="1" applyFont="1" applyFill="1" applyBorder="1" applyAlignment="1" applyProtection="1">
      <alignment horizontal="center" vertical="center" wrapText="1"/>
    </xf>
    <xf numFmtId="2" fontId="32" fillId="4" borderId="1" xfId="3" applyNumberFormat="1" applyFont="1" applyFill="1" applyBorder="1" applyAlignment="1">
      <alignment horizontal="center" vertical="center"/>
    </xf>
    <xf numFmtId="2" fontId="32" fillId="4" borderId="1" xfId="0" applyNumberFormat="1" applyFont="1" applyFill="1" applyBorder="1" applyAlignment="1">
      <alignment horizontal="center" vertical="center"/>
    </xf>
    <xf numFmtId="184" fontId="32" fillId="4" borderId="4" xfId="1" applyNumberFormat="1" applyFont="1" applyFill="1" applyBorder="1" applyAlignment="1" applyProtection="1">
      <alignment horizontal="center" vertical="center" wrapText="1"/>
    </xf>
    <xf numFmtId="0" fontId="32" fillId="4" borderId="4" xfId="0" applyFont="1" applyFill="1" applyBorder="1" applyAlignment="1">
      <alignment horizontal="center" vertical="center"/>
    </xf>
    <xf numFmtId="14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182" fontId="31" fillId="0" borderId="6" xfId="3" applyNumberFormat="1" applyFont="1" applyBorder="1" applyAlignment="1">
      <alignment vertical="center"/>
    </xf>
    <xf numFmtId="2" fontId="31" fillId="0" borderId="1" xfId="0" applyNumberFormat="1" applyFont="1" applyBorder="1" applyAlignment="1">
      <alignment horizontal="center" vertical="center"/>
    </xf>
    <xf numFmtId="184" fontId="31" fillId="0" borderId="6" xfId="1" applyNumberFormat="1" applyFont="1" applyFill="1" applyBorder="1" applyAlignment="1" applyProtection="1">
      <alignment vertical="center" wrapText="1"/>
    </xf>
    <xf numFmtId="0" fontId="31" fillId="0" borderId="4" xfId="0" applyFont="1" applyBorder="1" applyAlignment="1">
      <alignment horizontal="center" vertical="center"/>
    </xf>
    <xf numFmtId="182" fontId="31" fillId="0" borderId="4" xfId="0" applyNumberFormat="1" applyFont="1" applyBorder="1" applyAlignment="1">
      <alignment vertical="center"/>
    </xf>
    <xf numFmtId="184" fontId="31" fillId="0" borderId="4" xfId="1" applyNumberFormat="1" applyFont="1" applyBorder="1" applyAlignment="1">
      <alignment vertical="center"/>
    </xf>
    <xf numFmtId="182" fontId="31" fillId="0" borderId="4" xfId="3" applyNumberFormat="1" applyFont="1" applyBorder="1" applyAlignment="1">
      <alignment vertical="center"/>
    </xf>
    <xf numFmtId="184" fontId="31" fillId="0" borderId="4" xfId="1" applyNumberFormat="1" applyFont="1" applyFill="1" applyBorder="1" applyAlignment="1" applyProtection="1">
      <alignment vertical="center" wrapText="1"/>
    </xf>
    <xf numFmtId="0" fontId="31" fillId="0" borderId="1" xfId="0" applyFont="1" applyBorder="1"/>
    <xf numFmtId="184" fontId="31" fillId="0" borderId="4" xfId="1" applyNumberFormat="1" applyFont="1" applyBorder="1"/>
    <xf numFmtId="0" fontId="31" fillId="0" borderId="4" xfId="0" applyFont="1" applyFill="1" applyBorder="1" applyAlignment="1">
      <alignment horizontal="center" vertical="center"/>
    </xf>
    <xf numFmtId="184" fontId="31" fillId="0" borderId="4" xfId="1" applyNumberFormat="1" applyFont="1" applyFill="1" applyBorder="1" applyAlignment="1" applyProtection="1">
      <alignment vertical="top" wrapText="1"/>
    </xf>
    <xf numFmtId="0" fontId="31" fillId="0" borderId="1" xfId="0" applyFont="1" applyFill="1" applyBorder="1" applyAlignment="1">
      <alignment horizontal="center" vertical="center"/>
    </xf>
    <xf numFmtId="184" fontId="31" fillId="0" borderId="1" xfId="1" applyNumberFormat="1" applyFont="1" applyBorder="1"/>
    <xf numFmtId="0" fontId="31" fillId="0" borderId="1" xfId="0" applyFont="1" applyBorder="1" applyAlignment="1">
      <alignment horizontal="center" vertical="center" wrapText="1"/>
    </xf>
    <xf numFmtId="182" fontId="31" fillId="0" borderId="4" xfId="0" applyNumberFormat="1" applyFont="1" applyBorder="1" applyAlignment="1">
      <alignment vertical="center" wrapText="1"/>
    </xf>
    <xf numFmtId="4" fontId="31" fillId="0" borderId="1" xfId="0" applyNumberFormat="1" applyFont="1" applyBorder="1" applyAlignment="1">
      <alignment horizontal="center" vertical="center" wrapText="1"/>
    </xf>
    <xf numFmtId="14" fontId="31" fillId="0" borderId="1" xfId="0" applyNumberFormat="1" applyFont="1" applyBorder="1" applyAlignment="1">
      <alignment horizontal="center" vertical="center" wrapText="1"/>
    </xf>
    <xf numFmtId="14" fontId="31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182" fontId="31" fillId="0" borderId="4" xfId="0" applyNumberFormat="1" applyFont="1" applyFill="1" applyBorder="1" applyAlignment="1">
      <alignment vertical="center" wrapText="1"/>
    </xf>
    <xf numFmtId="2" fontId="31" fillId="0" borderId="1" xfId="0" applyNumberFormat="1" applyFont="1" applyFill="1" applyBorder="1" applyAlignment="1">
      <alignment horizontal="center" vertical="center"/>
    </xf>
    <xf numFmtId="3" fontId="31" fillId="0" borderId="1" xfId="0" applyNumberFormat="1" applyFont="1" applyFill="1" applyBorder="1" applyAlignment="1">
      <alignment horizontal="center" vertical="center"/>
    </xf>
    <xf numFmtId="182" fontId="31" fillId="0" borderId="4" xfId="0" applyNumberFormat="1" applyFont="1" applyFill="1" applyBorder="1" applyAlignment="1">
      <alignment vertical="center"/>
    </xf>
    <xf numFmtId="184" fontId="31" fillId="0" borderId="4" xfId="1" applyNumberFormat="1" applyFont="1" applyFill="1" applyBorder="1" applyAlignment="1">
      <alignment vertical="center"/>
    </xf>
    <xf numFmtId="182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184" fontId="31" fillId="0" borderId="1" xfId="1" applyNumberFormat="1" applyFont="1" applyBorder="1" applyAlignment="1">
      <alignment vertical="center"/>
    </xf>
    <xf numFmtId="185" fontId="31" fillId="0" borderId="1" xfId="1" applyNumberFormat="1" applyFont="1" applyFill="1" applyBorder="1" applyAlignment="1">
      <alignment vertical="center"/>
    </xf>
    <xf numFmtId="14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82" fontId="31" fillId="0" borderId="0" xfId="0" applyNumberFormat="1" applyFont="1" applyBorder="1" applyAlignment="1">
      <alignment vertical="center"/>
    </xf>
    <xf numFmtId="2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184" fontId="31" fillId="0" borderId="0" xfId="1" applyNumberFormat="1" applyFont="1" applyBorder="1" applyAlignment="1">
      <alignment vertical="center"/>
    </xf>
    <xf numFmtId="14" fontId="31" fillId="4" borderId="1" xfId="0" applyNumberFormat="1" applyFont="1" applyFill="1" applyBorder="1" applyAlignment="1" applyProtection="1">
      <alignment horizontal="center" wrapText="1"/>
    </xf>
    <xf numFmtId="0" fontId="31" fillId="4" borderId="1" xfId="0" applyNumberFormat="1" applyFont="1" applyFill="1" applyBorder="1" applyAlignment="1" applyProtection="1">
      <alignment horizontal="center" wrapText="1"/>
    </xf>
    <xf numFmtId="14" fontId="31" fillId="0" borderId="1" xfId="0" applyNumberFormat="1" applyFont="1" applyBorder="1"/>
    <xf numFmtId="164" fontId="31" fillId="0" borderId="1" xfId="1" applyFont="1" applyBorder="1" applyAlignment="1">
      <alignment horizontal="right"/>
    </xf>
    <xf numFmtId="164" fontId="31" fillId="0" borderId="1" xfId="1" applyFont="1" applyBorder="1" applyAlignment="1">
      <alignment horizontal="right" vertical="center"/>
    </xf>
    <xf numFmtId="0" fontId="31" fillId="0" borderId="1" xfId="0" applyFont="1" applyBorder="1" applyAlignment="1">
      <alignment horizontal="right" wrapText="1"/>
    </xf>
    <xf numFmtId="4" fontId="31" fillId="0" borderId="1" xfId="0" applyNumberFormat="1" applyFont="1" applyBorder="1" applyAlignment="1">
      <alignment horizontal="right" vertical="center" wrapText="1"/>
    </xf>
    <xf numFmtId="14" fontId="31" fillId="0" borderId="1" xfId="0" applyNumberFormat="1" applyFont="1" applyBorder="1" applyAlignment="1">
      <alignment horizontal="right" wrapText="1"/>
    </xf>
    <xf numFmtId="4" fontId="31" fillId="0" borderId="1" xfId="0" applyNumberFormat="1" applyFont="1" applyBorder="1" applyAlignment="1">
      <alignment horizontal="right" wrapText="1"/>
    </xf>
    <xf numFmtId="0" fontId="31" fillId="0" borderId="1" xfId="0" applyFont="1" applyFill="1" applyBorder="1" applyAlignment="1">
      <alignment horizontal="right" vertical="center"/>
    </xf>
    <xf numFmtId="3" fontId="31" fillId="0" borderId="1" xfId="0" applyNumberFormat="1" applyFont="1" applyFill="1" applyBorder="1" applyAlignment="1">
      <alignment horizontal="right" vertical="center"/>
    </xf>
    <xf numFmtId="165" fontId="31" fillId="0" borderId="1" xfId="0" applyNumberFormat="1" applyFont="1" applyFill="1" applyBorder="1" applyAlignment="1">
      <alignment horizontal="right" vertical="center"/>
    </xf>
    <xf numFmtId="0" fontId="31" fillId="0" borderId="0" xfId="0" applyFont="1" applyBorder="1"/>
    <xf numFmtId="164" fontId="31" fillId="0" borderId="0" xfId="1" applyFont="1" applyBorder="1" applyAlignment="1">
      <alignment horizontal="right"/>
    </xf>
    <xf numFmtId="186" fontId="31" fillId="4" borderId="0" xfId="0" applyNumberFormat="1" applyFont="1" applyFill="1" applyAlignment="1">
      <alignment horizontal="center"/>
    </xf>
    <xf numFmtId="164" fontId="31" fillId="0" borderId="1" xfId="0" applyNumberFormat="1" applyFont="1" applyFill="1" applyBorder="1" applyAlignment="1" applyProtection="1">
      <alignment horizontal="center" wrapText="1"/>
    </xf>
    <xf numFmtId="166" fontId="31" fillId="0" borderId="1" xfId="0" applyNumberFormat="1" applyFont="1" applyFill="1" applyBorder="1" applyAlignment="1" applyProtection="1">
      <alignment horizontal="center" wrapText="1"/>
    </xf>
    <xf numFmtId="186" fontId="31" fillId="0" borderId="1" xfId="0" applyNumberFormat="1" applyFont="1" applyBorder="1"/>
    <xf numFmtId="183" fontId="31" fillId="0" borderId="1" xfId="0" applyNumberFormat="1" applyFont="1" applyBorder="1"/>
    <xf numFmtId="172" fontId="31" fillId="0" borderId="1" xfId="0" applyNumberFormat="1" applyFont="1" applyFill="1" applyBorder="1"/>
    <xf numFmtId="183" fontId="31" fillId="0" borderId="1" xfId="0" applyNumberFormat="1" applyFont="1" applyFill="1" applyBorder="1"/>
    <xf numFmtId="0" fontId="31" fillId="0" borderId="1" xfId="0" applyFont="1" applyFill="1" applyBorder="1"/>
    <xf numFmtId="166" fontId="31" fillId="0" borderId="1" xfId="0" applyNumberFormat="1" applyFont="1" applyFill="1" applyBorder="1"/>
    <xf numFmtId="186" fontId="31" fillId="0" borderId="1" xfId="0" applyNumberFormat="1" applyFont="1" applyFill="1" applyBorder="1"/>
    <xf numFmtId="14" fontId="31" fillId="0" borderId="1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center"/>
    </xf>
    <xf numFmtId="186" fontId="31" fillId="0" borderId="0" xfId="0" applyNumberFormat="1" applyFont="1" applyBorder="1"/>
    <xf numFmtId="186" fontId="31" fillId="0" borderId="0" xfId="0" applyNumberFormat="1" applyFont="1"/>
    <xf numFmtId="0" fontId="9" fillId="0" borderId="1" xfId="0" applyFont="1" applyBorder="1" applyAlignment="1">
      <alignment horizontal="right"/>
    </xf>
    <xf numFmtId="164" fontId="31" fillId="0" borderId="5" xfId="0" applyNumberFormat="1" applyFont="1" applyFill="1" applyBorder="1" applyAlignment="1" applyProtection="1">
      <alignment vertical="top" wrapText="1"/>
    </xf>
    <xf numFmtId="165" fontId="31" fillId="0" borderId="1" xfId="0" applyNumberFormat="1" applyFont="1" applyBorder="1" applyAlignment="1">
      <alignment vertical="center"/>
    </xf>
    <xf numFmtId="4" fontId="31" fillId="0" borderId="1" xfId="0" applyNumberFormat="1" applyFont="1" applyBorder="1" applyAlignment="1">
      <alignment vertical="center"/>
    </xf>
    <xf numFmtId="4" fontId="31" fillId="0" borderId="1" xfId="0" applyNumberFormat="1" applyFont="1" applyBorder="1" applyAlignment="1">
      <alignment vertical="center" wrapText="1"/>
    </xf>
    <xf numFmtId="165" fontId="31" fillId="0" borderId="1" xfId="0" applyNumberFormat="1" applyFont="1" applyFill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64" fontId="6" fillId="0" borderId="1" xfId="1" applyFont="1" applyBorder="1" applyAlignment="1">
      <alignment horizontal="left"/>
    </xf>
    <xf numFmtId="164" fontId="6" fillId="0" borderId="1" xfId="1" applyFont="1" applyBorder="1" applyAlignment="1">
      <alignment horizontal="left" vertical="top"/>
    </xf>
    <xf numFmtId="164" fontId="6" fillId="0" borderId="1" xfId="1" applyFont="1" applyFill="1" applyBorder="1" applyAlignment="1">
      <alignment horizontal="left" vertical="top"/>
    </xf>
    <xf numFmtId="164" fontId="10" fillId="0" borderId="0" xfId="1" applyFont="1" applyFill="1" applyBorder="1" applyAlignment="1">
      <alignment horizontal="left"/>
    </xf>
    <xf numFmtId="164" fontId="10" fillId="5" borderId="0" xfId="1" applyFont="1" applyFill="1" applyBorder="1" applyAlignment="1">
      <alignment horizontal="left"/>
    </xf>
    <xf numFmtId="164" fontId="6" fillId="0" borderId="0" xfId="1" applyFont="1" applyBorder="1" applyAlignment="1">
      <alignment horizontal="left"/>
    </xf>
    <xf numFmtId="195" fontId="31" fillId="0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165" fontId="9" fillId="0" borderId="1" xfId="0" applyNumberFormat="1" applyFont="1" applyBorder="1" applyAlignment="1">
      <alignment horizontal="right" vertical="center"/>
    </xf>
    <xf numFmtId="0" fontId="17" fillId="0" borderId="0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>
      <alignment horizontal="center"/>
    </xf>
    <xf numFmtId="3" fontId="9" fillId="5" borderId="0" xfId="0" applyNumberFormat="1" applyFont="1" applyFill="1" applyBorder="1" applyAlignment="1">
      <alignment horizontal="center"/>
    </xf>
    <xf numFmtId="0" fontId="31" fillId="4" borderId="0" xfId="0" applyFont="1" applyFill="1" applyBorder="1"/>
    <xf numFmtId="164" fontId="31" fillId="4" borderId="0" xfId="1" applyFont="1" applyFill="1" applyBorder="1" applyAlignment="1">
      <alignment horizontal="right"/>
    </xf>
    <xf numFmtId="186" fontId="31" fillId="4" borderId="0" xfId="0" applyNumberFormat="1" applyFont="1" applyFill="1" applyBorder="1"/>
    <xf numFmtId="166" fontId="31" fillId="4" borderId="0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 vertical="center"/>
    </xf>
    <xf numFmtId="3" fontId="8" fillId="0" borderId="1" xfId="0" applyNumberFormat="1" applyFont="1" applyFill="1" applyBorder="1" applyAlignment="1">
      <alignment horizontal="right" vertical="center"/>
    </xf>
    <xf numFmtId="2" fontId="31" fillId="0" borderId="1" xfId="0" applyNumberFormat="1" applyFont="1" applyFill="1" applyBorder="1" applyAlignment="1">
      <alignment horizontal="center"/>
    </xf>
    <xf numFmtId="184" fontId="31" fillId="0" borderId="0" xfId="1" applyNumberFormat="1" applyFont="1" applyFill="1" applyBorder="1" applyAlignment="1">
      <alignment vertical="center"/>
    </xf>
    <xf numFmtId="0" fontId="16" fillId="0" borderId="10" xfId="0" applyFont="1" applyBorder="1"/>
    <xf numFmtId="0" fontId="16" fillId="0" borderId="0" xfId="0" applyFont="1" applyBorder="1"/>
    <xf numFmtId="166" fontId="16" fillId="0" borderId="0" xfId="0" applyNumberFormat="1" applyFont="1" applyBorder="1"/>
    <xf numFmtId="14" fontId="8" fillId="5" borderId="1" xfId="0" applyNumberFormat="1" applyFont="1" applyFill="1" applyBorder="1" applyAlignment="1" applyProtection="1">
      <alignment horizontal="right" wrapText="1"/>
    </xf>
    <xf numFmtId="14" fontId="9" fillId="0" borderId="1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5" borderId="0" xfId="0" applyFont="1" applyFill="1" applyBorder="1" applyAlignment="1">
      <alignment horizontal="right"/>
    </xf>
    <xf numFmtId="0" fontId="16" fillId="0" borderId="0" xfId="0" applyFont="1" applyAlignment="1">
      <alignment wrapText="1"/>
    </xf>
    <xf numFmtId="0" fontId="31" fillId="0" borderId="2" xfId="0" applyFont="1" applyBorder="1" applyAlignment="1">
      <alignment horizontal="center" vertical="center"/>
    </xf>
    <xf numFmtId="2" fontId="32" fillId="4" borderId="4" xfId="0" applyNumberFormat="1" applyFont="1" applyFill="1" applyBorder="1" applyAlignment="1" applyProtection="1">
      <alignment vertical="center" wrapText="1"/>
    </xf>
    <xf numFmtId="0" fontId="32" fillId="4" borderId="1" xfId="0" applyFont="1" applyFill="1" applyBorder="1" applyAlignment="1">
      <alignment vertical="center"/>
    </xf>
    <xf numFmtId="166" fontId="31" fillId="0" borderId="6" xfId="0" applyNumberFormat="1" applyFont="1" applyFill="1" applyBorder="1" applyAlignment="1" applyProtection="1">
      <alignment vertical="center" wrapText="1"/>
    </xf>
    <xf numFmtId="0" fontId="31" fillId="0" borderId="4" xfId="0" applyFont="1" applyBorder="1" applyAlignment="1">
      <alignment vertical="center"/>
    </xf>
    <xf numFmtId="166" fontId="31" fillId="0" borderId="4" xfId="0" applyNumberFormat="1" applyFont="1" applyFill="1" applyBorder="1" applyAlignment="1" applyProtection="1">
      <alignment vertical="center" wrapText="1"/>
    </xf>
    <xf numFmtId="175" fontId="31" fillId="0" borderId="4" xfId="0" applyNumberFormat="1" applyFont="1" applyBorder="1" applyAlignment="1">
      <alignment vertical="center"/>
    </xf>
    <xf numFmtId="0" fontId="31" fillId="0" borderId="1" xfId="0" applyFont="1" applyBorder="1" applyAlignment="1"/>
    <xf numFmtId="174" fontId="31" fillId="0" borderId="4" xfId="0" applyNumberFormat="1" applyFont="1" applyBorder="1" applyAlignment="1">
      <alignment vertical="center"/>
    </xf>
    <xf numFmtId="3" fontId="31" fillId="0" borderId="4" xfId="0" applyNumberFormat="1" applyFont="1" applyBorder="1" applyAlignment="1">
      <alignment vertical="center"/>
    </xf>
    <xf numFmtId="166" fontId="31" fillId="0" borderId="4" xfId="0" applyNumberFormat="1" applyFont="1" applyFill="1" applyBorder="1" applyAlignment="1" applyProtection="1">
      <alignment vertical="top" wrapText="1"/>
    </xf>
    <xf numFmtId="165" fontId="31" fillId="0" borderId="4" xfId="0" applyNumberFormat="1" applyFont="1" applyBorder="1" applyAlignment="1">
      <alignment vertical="center"/>
    </xf>
    <xf numFmtId="170" fontId="31" fillId="0" borderId="4" xfId="0" applyNumberFormat="1" applyFont="1" applyFill="1" applyBorder="1" applyAlignment="1">
      <alignment vertical="center"/>
    </xf>
    <xf numFmtId="170" fontId="31" fillId="0" borderId="4" xfId="0" applyNumberFormat="1" applyFont="1" applyBorder="1" applyAlignment="1">
      <alignment vertical="center"/>
    </xf>
    <xf numFmtId="172" fontId="31" fillId="0" borderId="4" xfId="0" applyNumberFormat="1" applyFont="1" applyFill="1" applyBorder="1" applyAlignment="1">
      <alignment vertical="center"/>
    </xf>
    <xf numFmtId="0" fontId="31" fillId="0" borderId="4" xfId="0" applyFont="1" applyFill="1" applyBorder="1" applyAlignment="1">
      <alignment vertical="center"/>
    </xf>
    <xf numFmtId="183" fontId="31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/>
    <xf numFmtId="165" fontId="5" fillId="0" borderId="1" xfId="0" applyNumberFormat="1" applyFont="1" applyBorder="1" applyAlignment="1">
      <alignment vertical="center"/>
    </xf>
    <xf numFmtId="0" fontId="9" fillId="0" borderId="1" xfId="0" applyFont="1" applyFill="1" applyBorder="1" applyAlignment="1"/>
    <xf numFmtId="195" fontId="31" fillId="0" borderId="1" xfId="0" applyNumberFormat="1" applyFont="1" applyFill="1" applyBorder="1" applyAlignment="1"/>
    <xf numFmtId="0" fontId="31" fillId="0" borderId="1" xfId="0" applyFont="1" applyFill="1" applyBorder="1" applyAlignment="1"/>
    <xf numFmtId="165" fontId="8" fillId="0" borderId="1" xfId="0" applyNumberFormat="1" applyFont="1" applyFill="1" applyBorder="1" applyAlignment="1">
      <alignment vertical="center"/>
    </xf>
    <xf numFmtId="166" fontId="31" fillId="0" borderId="1" xfId="0" applyNumberFormat="1" applyFont="1" applyFill="1" applyBorder="1" applyAlignment="1"/>
    <xf numFmtId="0" fontId="16" fillId="0" borderId="0" xfId="0" applyFont="1" applyAlignment="1">
      <alignment horizontal="center" vertical="center" wrapText="1"/>
    </xf>
    <xf numFmtId="2" fontId="16" fillId="0" borderId="12" xfId="0" applyNumberFormat="1" applyFont="1" applyBorder="1" applyAlignment="1">
      <alignment horizontal="center" vertical="center"/>
    </xf>
    <xf numFmtId="0" fontId="16" fillId="0" borderId="11" xfId="0" applyFont="1" applyBorder="1"/>
    <xf numFmtId="168" fontId="16" fillId="0" borderId="12" xfId="0" applyNumberFormat="1" applyFont="1" applyBorder="1"/>
    <xf numFmtId="180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196" fontId="16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left"/>
    </xf>
    <xf numFmtId="0" fontId="31" fillId="4" borderId="1" xfId="0" applyFont="1" applyFill="1" applyBorder="1" applyAlignment="1">
      <alignment horizontal="center"/>
    </xf>
    <xf numFmtId="171" fontId="31" fillId="0" borderId="1" xfId="0" applyNumberFormat="1" applyFont="1" applyBorder="1" applyAlignment="1">
      <alignment horizontal="center"/>
    </xf>
    <xf numFmtId="171" fontId="31" fillId="0" borderId="1" xfId="0" applyNumberFormat="1" applyFont="1" applyFill="1" applyBorder="1" applyAlignment="1">
      <alignment horizontal="center"/>
    </xf>
    <xf numFmtId="171" fontId="31" fillId="4" borderId="0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16" fillId="0" borderId="10" xfId="0" applyFont="1" applyBorder="1" applyAlignment="1">
      <alignment horizontal="right" wrapText="1"/>
    </xf>
    <xf numFmtId="0" fontId="8" fillId="0" borderId="2" xfId="0" applyFont="1" applyBorder="1" applyAlignment="1">
      <alignment horizontal="right" vertical="center"/>
    </xf>
    <xf numFmtId="3" fontId="8" fillId="0" borderId="2" xfId="0" applyNumberFormat="1" applyFont="1" applyBorder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0" fontId="31" fillId="0" borderId="2" xfId="0" applyFont="1" applyBorder="1" applyAlignment="1">
      <alignment horizontal="center"/>
    </xf>
    <xf numFmtId="0" fontId="31" fillId="0" borderId="2" xfId="0" applyFont="1" applyBorder="1"/>
    <xf numFmtId="186" fontId="31" fillId="0" borderId="2" xfId="0" applyNumberFormat="1" applyFont="1" applyBorder="1"/>
    <xf numFmtId="0" fontId="5" fillId="0" borderId="2" xfId="0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164" fontId="6" fillId="0" borderId="2" xfId="1" applyFont="1" applyBorder="1" applyAlignment="1">
      <alignment horizontal="left" vertical="top"/>
    </xf>
    <xf numFmtId="0" fontId="6" fillId="0" borderId="2" xfId="0" applyFont="1" applyFill="1" applyBorder="1" applyAlignment="1"/>
    <xf numFmtId="0" fontId="6" fillId="0" borderId="2" xfId="0" applyFont="1" applyBorder="1" applyAlignment="1">
      <alignment wrapText="1"/>
    </xf>
    <xf numFmtId="0" fontId="0" fillId="0" borderId="2" xfId="0" applyFont="1" applyFill="1" applyBorder="1" applyAlignment="1">
      <alignment horizontal="center" wrapText="1"/>
    </xf>
    <xf numFmtId="14" fontId="5" fillId="0" borderId="1" xfId="0" applyNumberFormat="1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179" fontId="32" fillId="4" borderId="1" xfId="0" applyNumberFormat="1" applyFont="1" applyFill="1" applyBorder="1" applyAlignment="1" applyProtection="1">
      <alignment horizontal="center" wrapText="1"/>
    </xf>
    <xf numFmtId="179" fontId="31" fillId="0" borderId="9" xfId="0" applyNumberFormat="1" applyFont="1" applyBorder="1" applyAlignment="1">
      <alignment horizontal="center"/>
    </xf>
    <xf numFmtId="179" fontId="31" fillId="0" borderId="8" xfId="0" applyNumberFormat="1" applyFont="1" applyBorder="1" applyAlignment="1">
      <alignment horizontal="center"/>
    </xf>
    <xf numFmtId="179" fontId="31" fillId="0" borderId="1" xfId="0" applyNumberFormat="1" applyFont="1" applyBorder="1" applyAlignment="1">
      <alignment horizontal="center"/>
    </xf>
    <xf numFmtId="179" fontId="31" fillId="0" borderId="8" xfId="0" applyNumberFormat="1" applyFont="1" applyFill="1" applyBorder="1" applyAlignment="1">
      <alignment horizontal="center"/>
    </xf>
    <xf numFmtId="179" fontId="31" fillId="0" borderId="1" xfId="0" applyNumberFormat="1" applyFont="1" applyFill="1" applyBorder="1" applyAlignment="1">
      <alignment horizontal="center"/>
    </xf>
    <xf numFmtId="179" fontId="9" fillId="0" borderId="1" xfId="0" applyNumberFormat="1" applyFont="1" applyBorder="1" applyAlignment="1">
      <alignment horizontal="center"/>
    </xf>
    <xf numFmtId="179" fontId="9" fillId="0" borderId="1" xfId="0" applyNumberFormat="1" applyFont="1" applyFill="1" applyBorder="1" applyAlignment="1">
      <alignment horizontal="center" wrapText="1"/>
    </xf>
    <xf numFmtId="179" fontId="9" fillId="0" borderId="1" xfId="0" applyNumberFormat="1" applyFont="1" applyFill="1" applyBorder="1" applyAlignment="1">
      <alignment horizontal="center"/>
    </xf>
    <xf numFmtId="179" fontId="31" fillId="0" borderId="2" xfId="0" applyNumberFormat="1" applyFont="1" applyBorder="1" applyAlignment="1">
      <alignment horizontal="center"/>
    </xf>
    <xf numFmtId="179" fontId="31" fillId="0" borderId="0" xfId="0" applyNumberFormat="1" applyFont="1" applyBorder="1" applyAlignment="1">
      <alignment horizontal="center"/>
    </xf>
    <xf numFmtId="4" fontId="34" fillId="0" borderId="1" xfId="0" applyNumberFormat="1" applyFont="1" applyBorder="1" applyAlignment="1">
      <alignment horizontal="center" wrapText="1"/>
    </xf>
    <xf numFmtId="182" fontId="35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33" fillId="0" borderId="0" xfId="0" applyNumberFormat="1" applyFont="1" applyBorder="1" applyAlignment="1">
      <alignment horizontal="right" wrapText="1"/>
    </xf>
    <xf numFmtId="4" fontId="34" fillId="0" borderId="0" xfId="0" applyNumberFormat="1" applyFont="1" applyBorder="1" applyAlignment="1">
      <alignment horizont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164" fontId="9" fillId="5" borderId="1" xfId="1" applyFont="1" applyFill="1" applyBorder="1" applyAlignment="1" applyProtection="1">
      <alignment horizontal="center" wrapText="1"/>
    </xf>
    <xf numFmtId="164" fontId="9" fillId="5" borderId="0" xfId="1" applyFont="1" applyFill="1" applyBorder="1"/>
    <xf numFmtId="164" fontId="9" fillId="0" borderId="0" xfId="1" applyFont="1" applyFill="1" applyBorder="1"/>
    <xf numFmtId="164" fontId="9" fillId="0" borderId="1" xfId="1" applyFont="1" applyFill="1" applyBorder="1"/>
    <xf numFmtId="164" fontId="0" fillId="0" borderId="1" xfId="1" applyFont="1" applyFill="1" applyBorder="1"/>
    <xf numFmtId="164" fontId="0" fillId="0" borderId="1" xfId="1" applyFont="1" applyFill="1" applyBorder="1" applyAlignment="1">
      <alignment horizontal="center"/>
    </xf>
    <xf numFmtId="164" fontId="0" fillId="0" borderId="1" xfId="1" applyFont="1" applyFill="1" applyBorder="1" applyAlignment="1"/>
    <xf numFmtId="164" fontId="9" fillId="0" borderId="1" xfId="1" applyFont="1" applyBorder="1" applyAlignment="1">
      <alignment horizontal="center"/>
    </xf>
    <xf numFmtId="164" fontId="9" fillId="5" borderId="1" xfId="1" applyFont="1" applyFill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164" fontId="30" fillId="0" borderId="1" xfId="1" applyFont="1" applyBorder="1" applyAlignment="1">
      <alignment horizontal="center"/>
    </xf>
    <xf numFmtId="164" fontId="31" fillId="0" borderId="1" xfId="1" applyFont="1" applyBorder="1" applyAlignment="1">
      <alignment horizontal="center"/>
    </xf>
    <xf numFmtId="164" fontId="9" fillId="0" borderId="0" xfId="1" applyFont="1" applyBorder="1" applyAlignment="1">
      <alignment horizontal="center"/>
    </xf>
    <xf numFmtId="164" fontId="9" fillId="5" borderId="0" xfId="1" applyFont="1" applyFill="1" applyBorder="1" applyAlignment="1">
      <alignment horizontal="center"/>
    </xf>
    <xf numFmtId="0" fontId="9" fillId="5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5" borderId="0" xfId="0" applyFont="1" applyFill="1" applyBorder="1" applyAlignment="1">
      <alignment vertical="top"/>
    </xf>
    <xf numFmtId="43" fontId="9" fillId="0" borderId="1" xfId="0" applyNumberFormat="1" applyFont="1" applyBorder="1" applyAlignment="1">
      <alignment horizontal="center" vertical="top"/>
    </xf>
    <xf numFmtId="43" fontId="9" fillId="0" borderId="1" xfId="0" applyNumberFormat="1" applyFont="1" applyFill="1" applyBorder="1" applyAlignment="1">
      <alignment horizontal="center" vertical="top"/>
    </xf>
    <xf numFmtId="43" fontId="31" fillId="0" borderId="1" xfId="0" applyNumberFormat="1" applyFont="1" applyFill="1" applyBorder="1" applyAlignment="1">
      <alignment horizontal="center" vertical="top"/>
    </xf>
    <xf numFmtId="164" fontId="36" fillId="0" borderId="1" xfId="1" applyFont="1" applyFill="1" applyBorder="1" applyAlignment="1"/>
    <xf numFmtId="43" fontId="31" fillId="0" borderId="1" xfId="0" applyNumberFormat="1" applyFont="1" applyBorder="1" applyAlignment="1">
      <alignment horizontal="center" vertical="top"/>
    </xf>
    <xf numFmtId="179" fontId="31" fillId="0" borderId="1" xfId="0" applyNumberFormat="1" applyFont="1" applyBorder="1"/>
    <xf numFmtId="0" fontId="36" fillId="0" borderId="0" xfId="0" applyFont="1" applyBorder="1"/>
    <xf numFmtId="14" fontId="37" fillId="5" borderId="1" xfId="0" applyNumberFormat="1" applyFont="1" applyFill="1" applyBorder="1" applyAlignment="1" applyProtection="1">
      <alignment horizontal="center" vertical="center" wrapText="1"/>
    </xf>
    <xf numFmtId="0" fontId="38" fillId="5" borderId="1" xfId="0" applyNumberFormat="1" applyFont="1" applyFill="1" applyBorder="1" applyAlignment="1" applyProtection="1">
      <alignment horizontal="center" vertical="center" wrapText="1"/>
    </xf>
    <xf numFmtId="164" fontId="38" fillId="5" borderId="1" xfId="1" applyFont="1" applyFill="1" applyBorder="1" applyAlignment="1">
      <alignment horizontal="left" vertical="center" wrapText="1"/>
    </xf>
    <xf numFmtId="0" fontId="38" fillId="5" borderId="1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wrapText="1"/>
    </xf>
    <xf numFmtId="14" fontId="8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 wrapText="1"/>
    </xf>
    <xf numFmtId="2" fontId="9" fillId="4" borderId="1" xfId="1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7" fontId="9" fillId="4" borderId="3" xfId="0" applyNumberFormat="1" applyFont="1" applyFill="1" applyBorder="1" applyAlignment="1" applyProtection="1">
      <alignment horizontal="center" vertical="center" wrapText="1"/>
    </xf>
    <xf numFmtId="164" fontId="9" fillId="4" borderId="1" xfId="1" applyFont="1" applyFill="1" applyBorder="1" applyAlignment="1" applyProtection="1">
      <alignment horizontal="center" vertical="center" wrapText="1"/>
    </xf>
    <xf numFmtId="164" fontId="6" fillId="0" borderId="0" xfId="1" applyFont="1" applyBorder="1"/>
    <xf numFmtId="164" fontId="10" fillId="4" borderId="0" xfId="1" applyFont="1" applyFill="1" applyBorder="1"/>
    <xf numFmtId="164" fontId="6" fillId="0" borderId="1" xfId="1" applyFont="1" applyBorder="1"/>
    <xf numFmtId="171" fontId="31" fillId="0" borderId="1" xfId="0" applyNumberFormat="1" applyFont="1" applyFill="1" applyBorder="1" applyAlignment="1">
      <alignment horizontal="right"/>
    </xf>
    <xf numFmtId="171" fontId="31" fillId="0" borderId="1" xfId="0" applyNumberFormat="1" applyFont="1" applyFill="1" applyBorder="1" applyAlignment="1">
      <alignment horizontal="left"/>
    </xf>
    <xf numFmtId="164" fontId="31" fillId="4" borderId="1" xfId="1" applyFont="1" applyFill="1" applyBorder="1" applyAlignment="1">
      <alignment horizontal="center"/>
    </xf>
    <xf numFmtId="164" fontId="31" fillId="0" borderId="8" xfId="1" applyFont="1" applyBorder="1" applyAlignment="1">
      <alignment horizontal="center"/>
    </xf>
    <xf numFmtId="164" fontId="31" fillId="0" borderId="8" xfId="1" applyFont="1" applyFill="1" applyBorder="1" applyAlignment="1">
      <alignment horizontal="center"/>
    </xf>
    <xf numFmtId="164" fontId="31" fillId="0" borderId="0" xfId="1" applyFont="1" applyAlignment="1">
      <alignment horizontal="center"/>
    </xf>
    <xf numFmtId="164" fontId="9" fillId="0" borderId="0" xfId="1" applyFont="1" applyAlignment="1">
      <alignment horizontal="center"/>
    </xf>
    <xf numFmtId="164" fontId="9" fillId="0" borderId="8" xfId="1" applyFont="1" applyBorder="1" applyAlignment="1">
      <alignment horizontal="center"/>
    </xf>
    <xf numFmtId="164" fontId="31" fillId="0" borderId="13" xfId="1" applyFont="1" applyBorder="1" applyAlignment="1">
      <alignment horizontal="center"/>
    </xf>
    <xf numFmtId="164" fontId="31" fillId="0" borderId="0" xfId="1" applyFont="1" applyBorder="1" applyAlignment="1">
      <alignment horizontal="center"/>
    </xf>
    <xf numFmtId="164" fontId="31" fillId="4" borderId="0" xfId="1" applyFont="1" applyFill="1" applyBorder="1" applyAlignment="1">
      <alignment horizontal="center"/>
    </xf>
    <xf numFmtId="0" fontId="31" fillId="0" borderId="1" xfId="0" applyFont="1" applyBorder="1" applyAlignment="1">
      <alignment horizontal="right"/>
    </xf>
    <xf numFmtId="0" fontId="31" fillId="0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 vertical="center"/>
    </xf>
    <xf numFmtId="171" fontId="31" fillId="0" borderId="1" xfId="0" applyNumberFormat="1" applyFont="1" applyBorder="1" applyAlignment="1">
      <alignment horizontal="right"/>
    </xf>
    <xf numFmtId="0" fontId="31" fillId="0" borderId="2" xfId="0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171" fontId="31" fillId="4" borderId="0" xfId="0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 vertical="center"/>
    </xf>
    <xf numFmtId="164" fontId="0" fillId="0" borderId="0" xfId="1" applyFont="1" applyFill="1" applyBorder="1" applyAlignment="1">
      <alignment horizontal="center"/>
    </xf>
    <xf numFmtId="164" fontId="9" fillId="5" borderId="1" xfId="1" applyFont="1" applyFill="1" applyBorder="1" applyAlignment="1" applyProtection="1">
      <alignment horizontal="center" vertical="center" wrapText="1"/>
    </xf>
    <xf numFmtId="164" fontId="5" fillId="0" borderId="0" xfId="1" applyFont="1" applyBorder="1" applyAlignment="1">
      <alignment horizontal="right" vertical="center"/>
    </xf>
    <xf numFmtId="164" fontId="10" fillId="5" borderId="0" xfId="1" applyFont="1" applyFill="1" applyBorder="1"/>
    <xf numFmtId="164" fontId="6" fillId="0" borderId="1" xfId="1" applyFont="1" applyBorder="1" applyAlignment="1">
      <alignment horizontal="center"/>
    </xf>
    <xf numFmtId="164" fontId="6" fillId="0" borderId="1" xfId="1" applyFont="1" applyFill="1" applyBorder="1" applyAlignment="1">
      <alignment horizontal="center"/>
    </xf>
    <xf numFmtId="164" fontId="6" fillId="0" borderId="0" xfId="1" applyFont="1" applyBorder="1" applyAlignment="1">
      <alignment horizontal="center"/>
    </xf>
    <xf numFmtId="164" fontId="10" fillId="5" borderId="0" xfId="1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164" fontId="39" fillId="0" borderId="1" xfId="1" applyFont="1" applyFill="1" applyBorder="1"/>
    <xf numFmtId="164" fontId="10" fillId="5" borderId="0" xfId="1" applyFont="1" applyFill="1" applyAlignment="1">
      <alignment horizontal="center"/>
    </xf>
    <xf numFmtId="164" fontId="6" fillId="0" borderId="0" xfId="1" applyFont="1" applyAlignment="1">
      <alignment horizontal="center"/>
    </xf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Compras vs Cierre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'BVCC COMPRA'!$J$1</c:f>
              <c:strCache>
                <c:ptCount val="1"/>
                <c:pt idx="0">
                  <c:v>Precio $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'BVCC COMPRA'!$E$2:$E$281</c:f>
              <c:strCache>
                <c:ptCount val="280"/>
                <c:pt idx="0">
                  <c:v>15/8/2019</c:v>
                </c:pt>
                <c:pt idx="1">
                  <c:v>15/8/2019</c:v>
                </c:pt>
                <c:pt idx="2">
                  <c:v>22/10/2019</c:v>
                </c:pt>
                <c:pt idx="3">
                  <c:v>22/10/2019</c:v>
                </c:pt>
                <c:pt idx="4">
                  <c:v>29/10/2019</c:v>
                </c:pt>
                <c:pt idx="5">
                  <c:v>29/10/2019</c:v>
                </c:pt>
                <c:pt idx="6">
                  <c:v>5/11/2019</c:v>
                </c:pt>
                <c:pt idx="7">
                  <c:v>8/11/2019</c:v>
                </c:pt>
                <c:pt idx="8">
                  <c:v>8/11/2019</c:v>
                </c:pt>
                <c:pt idx="9">
                  <c:v>8/11/2019</c:v>
                </c:pt>
                <c:pt idx="10">
                  <c:v>12/11/2019</c:v>
                </c:pt>
                <c:pt idx="11">
                  <c:v>12/11/2019</c:v>
                </c:pt>
                <c:pt idx="12">
                  <c:v>12/11/2019</c:v>
                </c:pt>
                <c:pt idx="13">
                  <c:v>12/11/2019</c:v>
                </c:pt>
                <c:pt idx="14">
                  <c:v>12/11/2019</c:v>
                </c:pt>
                <c:pt idx="15">
                  <c:v>12/11/2019</c:v>
                </c:pt>
                <c:pt idx="16">
                  <c:v>18/11/2019</c:v>
                </c:pt>
                <c:pt idx="17">
                  <c:v>18/11/2019</c:v>
                </c:pt>
                <c:pt idx="18">
                  <c:v>18/11/2019</c:v>
                </c:pt>
                <c:pt idx="19">
                  <c:v>18/11/2019</c:v>
                </c:pt>
                <c:pt idx="20">
                  <c:v>18/11/2019</c:v>
                </c:pt>
                <c:pt idx="21">
                  <c:v>18/11/2019</c:v>
                </c:pt>
                <c:pt idx="22">
                  <c:v>28/11/2019</c:v>
                </c:pt>
                <c:pt idx="23">
                  <c:v>29/11/2019</c:v>
                </c:pt>
                <c:pt idx="24">
                  <c:v>3/12/2019</c:v>
                </c:pt>
                <c:pt idx="25">
                  <c:v>10/12/2019</c:v>
                </c:pt>
                <c:pt idx="26">
                  <c:v>11/12/2019</c:v>
                </c:pt>
                <c:pt idx="27">
                  <c:v>7/1/2020</c:v>
                </c:pt>
                <c:pt idx="28">
                  <c:v>7/1/2020</c:v>
                </c:pt>
                <c:pt idx="29">
                  <c:v>9/1/2020</c:v>
                </c:pt>
                <c:pt idx="30">
                  <c:v>9/1/2020</c:v>
                </c:pt>
                <c:pt idx="31">
                  <c:v>9/1/2020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10/1/2020</c:v>
                </c:pt>
                <c:pt idx="35">
                  <c:v>3/2/2020</c:v>
                </c:pt>
                <c:pt idx="36">
                  <c:v>14/2/2020</c:v>
                </c:pt>
                <c:pt idx="37">
                  <c:v>19/2/2020</c:v>
                </c:pt>
                <c:pt idx="38">
                  <c:v>26/2/2020</c:v>
                </c:pt>
                <c:pt idx="39">
                  <c:v>27/03/2020</c:v>
                </c:pt>
                <c:pt idx="40">
                  <c:v>27/03/2020</c:v>
                </c:pt>
                <c:pt idx="41">
                  <c:v>30/03/2020</c:v>
                </c:pt>
                <c:pt idx="42">
                  <c:v>02/04/2020</c:v>
                </c:pt>
                <c:pt idx="43">
                  <c:v>02/04/2020</c:v>
                </c:pt>
                <c:pt idx="44">
                  <c:v>02/04/2020</c:v>
                </c:pt>
                <c:pt idx="45">
                  <c:v>07/04/2020</c:v>
                </c:pt>
                <c:pt idx="46">
                  <c:v>07/04/2020</c:v>
                </c:pt>
                <c:pt idx="47">
                  <c:v>07/04/2020</c:v>
                </c:pt>
                <c:pt idx="48">
                  <c:v>07/04/2020</c:v>
                </c:pt>
                <c:pt idx="49">
                  <c:v>07/04/2020</c:v>
                </c:pt>
                <c:pt idx="50">
                  <c:v>07/04/2020</c:v>
                </c:pt>
                <c:pt idx="51">
                  <c:v>08/04/2020</c:v>
                </c:pt>
                <c:pt idx="52">
                  <c:v>13/04/2020</c:v>
                </c:pt>
                <c:pt idx="53">
                  <c:v>13/04/2020</c:v>
                </c:pt>
                <c:pt idx="54">
                  <c:v>13/04/2020</c:v>
                </c:pt>
                <c:pt idx="55">
                  <c:v>13/04/2020</c:v>
                </c:pt>
                <c:pt idx="56">
                  <c:v>13/04/2020</c:v>
                </c:pt>
                <c:pt idx="57">
                  <c:v>13/04/2020</c:v>
                </c:pt>
                <c:pt idx="58">
                  <c:v>13/04/2020</c:v>
                </c:pt>
                <c:pt idx="59">
                  <c:v>14/04/2020</c:v>
                </c:pt>
                <c:pt idx="60">
                  <c:v>14/04/2020</c:v>
                </c:pt>
                <c:pt idx="61">
                  <c:v>14/04/2020</c:v>
                </c:pt>
                <c:pt idx="62">
                  <c:v>15/04/2020</c:v>
                </c:pt>
                <c:pt idx="63">
                  <c:v>15/04/2020</c:v>
                </c:pt>
                <c:pt idx="64">
                  <c:v>15/04/2020</c:v>
                </c:pt>
                <c:pt idx="65">
                  <c:v>15/04/2020</c:v>
                </c:pt>
                <c:pt idx="66">
                  <c:v>15/04/2020</c:v>
                </c:pt>
                <c:pt idx="67">
                  <c:v>15/04/2020</c:v>
                </c:pt>
                <c:pt idx="68">
                  <c:v>15/04/2020</c:v>
                </c:pt>
                <c:pt idx="69">
                  <c:v>15/04/2020</c:v>
                </c:pt>
                <c:pt idx="70">
                  <c:v>15/04/2020</c:v>
                </c:pt>
                <c:pt idx="71">
                  <c:v>15/04/2020</c:v>
                </c:pt>
                <c:pt idx="72">
                  <c:v>15/04/2020</c:v>
                </c:pt>
                <c:pt idx="73">
                  <c:v>16/04/2020</c:v>
                </c:pt>
                <c:pt idx="74">
                  <c:v>16/04/2020</c:v>
                </c:pt>
                <c:pt idx="75">
                  <c:v>17/04/2020</c:v>
                </c:pt>
                <c:pt idx="76">
                  <c:v>21/04/2020</c:v>
                </c:pt>
                <c:pt idx="77">
                  <c:v>22/04/2020</c:v>
                </c:pt>
                <c:pt idx="78">
                  <c:v>22/04/2020</c:v>
                </c:pt>
                <c:pt idx="79">
                  <c:v>22/04/2020</c:v>
                </c:pt>
                <c:pt idx="80">
                  <c:v>22/04/2020</c:v>
                </c:pt>
                <c:pt idx="81">
                  <c:v>22/04/2020</c:v>
                </c:pt>
                <c:pt idx="82">
                  <c:v>23/04/2020</c:v>
                </c:pt>
                <c:pt idx="83">
                  <c:v>23/04/2020</c:v>
                </c:pt>
                <c:pt idx="84">
                  <c:v>23/04/2020</c:v>
                </c:pt>
                <c:pt idx="85">
                  <c:v>24/04/2020</c:v>
                </c:pt>
                <c:pt idx="86">
                  <c:v>24/04/2020</c:v>
                </c:pt>
                <c:pt idx="87">
                  <c:v>24/04/2020</c:v>
                </c:pt>
                <c:pt idx="88">
                  <c:v>24/04/2020</c:v>
                </c:pt>
                <c:pt idx="89">
                  <c:v>24/04/2020</c:v>
                </c:pt>
                <c:pt idx="90">
                  <c:v>28/04/2020</c:v>
                </c:pt>
                <c:pt idx="91">
                  <c:v>28/04/2020</c:v>
                </c:pt>
                <c:pt idx="92">
                  <c:v>29/04/2020</c:v>
                </c:pt>
                <c:pt idx="93">
                  <c:v>29/04/2020</c:v>
                </c:pt>
                <c:pt idx="94">
                  <c:v>08/05/2020</c:v>
                </c:pt>
                <c:pt idx="95">
                  <c:v>08/05/2020</c:v>
                </c:pt>
                <c:pt idx="96">
                  <c:v>08/05/2020</c:v>
                </c:pt>
                <c:pt idx="97">
                  <c:v>08/05/2020</c:v>
                </c:pt>
                <c:pt idx="98">
                  <c:v>11/05/2020</c:v>
                </c:pt>
                <c:pt idx="99">
                  <c:v>11/05/2020</c:v>
                </c:pt>
                <c:pt idx="100">
                  <c:v>12/05/2020</c:v>
                </c:pt>
                <c:pt idx="101">
                  <c:v>12/05/2020</c:v>
                </c:pt>
                <c:pt idx="102">
                  <c:v>12/05/2020</c:v>
                </c:pt>
                <c:pt idx="103">
                  <c:v>14/05/2020</c:v>
                </c:pt>
                <c:pt idx="104">
                  <c:v>14/05/2020</c:v>
                </c:pt>
                <c:pt idx="105">
                  <c:v>14/05/2020</c:v>
                </c:pt>
                <c:pt idx="106">
                  <c:v>14/05/2020</c:v>
                </c:pt>
                <c:pt idx="107">
                  <c:v>14/05/2020</c:v>
                </c:pt>
                <c:pt idx="108">
                  <c:v>14/05/2020</c:v>
                </c:pt>
                <c:pt idx="109">
                  <c:v>15/05/2020</c:v>
                </c:pt>
                <c:pt idx="110">
                  <c:v>15/05/2020</c:v>
                </c:pt>
                <c:pt idx="111">
                  <c:v>18/05/2020</c:v>
                </c:pt>
                <c:pt idx="112">
                  <c:v>18/05/2020</c:v>
                </c:pt>
                <c:pt idx="113">
                  <c:v>19/05/2020</c:v>
                </c:pt>
                <c:pt idx="114">
                  <c:v>19/05/2020</c:v>
                </c:pt>
                <c:pt idx="115">
                  <c:v>19/05/2020</c:v>
                </c:pt>
                <c:pt idx="116">
                  <c:v>19/05/2020</c:v>
                </c:pt>
                <c:pt idx="117">
                  <c:v>20/05/2020</c:v>
                </c:pt>
                <c:pt idx="118">
                  <c:v>21/05/2020</c:v>
                </c:pt>
                <c:pt idx="119">
                  <c:v>21/05/2020</c:v>
                </c:pt>
                <c:pt idx="120">
                  <c:v>22/05/2020</c:v>
                </c:pt>
                <c:pt idx="121">
                  <c:v>22/05/2020</c:v>
                </c:pt>
                <c:pt idx="122">
                  <c:v>26/05/2020</c:v>
                </c:pt>
                <c:pt idx="123">
                  <c:v>26/05/2020</c:v>
                </c:pt>
                <c:pt idx="124">
                  <c:v>26/05/2020</c:v>
                </c:pt>
                <c:pt idx="125">
                  <c:v>26/05/2020</c:v>
                </c:pt>
                <c:pt idx="126">
                  <c:v>26/05/2020</c:v>
                </c:pt>
                <c:pt idx="127">
                  <c:v>27/05/2020</c:v>
                </c:pt>
                <c:pt idx="128">
                  <c:v>29/05/2020</c:v>
                </c:pt>
                <c:pt idx="129">
                  <c:v>29/05/2020</c:v>
                </c:pt>
                <c:pt idx="130">
                  <c:v>29/05/2020</c:v>
                </c:pt>
                <c:pt idx="131">
                  <c:v>01/06/2020</c:v>
                </c:pt>
                <c:pt idx="132">
                  <c:v>01/06/2020</c:v>
                </c:pt>
                <c:pt idx="133">
                  <c:v>02/06/2020</c:v>
                </c:pt>
                <c:pt idx="134">
                  <c:v>02/06/2020</c:v>
                </c:pt>
                <c:pt idx="135">
                  <c:v>02/06/2020</c:v>
                </c:pt>
                <c:pt idx="136">
                  <c:v>02/06/2020</c:v>
                </c:pt>
                <c:pt idx="137">
                  <c:v>03/06/2020</c:v>
                </c:pt>
                <c:pt idx="138">
                  <c:v>03/06/2020</c:v>
                </c:pt>
                <c:pt idx="139">
                  <c:v>03/06/2020</c:v>
                </c:pt>
                <c:pt idx="140">
                  <c:v>05/06/2020</c:v>
                </c:pt>
                <c:pt idx="141">
                  <c:v>05/06/2020</c:v>
                </c:pt>
                <c:pt idx="142">
                  <c:v>05/06/2020</c:v>
                </c:pt>
                <c:pt idx="143">
                  <c:v>05/06/2020</c:v>
                </c:pt>
                <c:pt idx="144">
                  <c:v>05/06/2020</c:v>
                </c:pt>
                <c:pt idx="145">
                  <c:v>05/06/2020</c:v>
                </c:pt>
                <c:pt idx="146">
                  <c:v>05/06/2020</c:v>
                </c:pt>
                <c:pt idx="147">
                  <c:v>08/06/2020</c:v>
                </c:pt>
                <c:pt idx="148">
                  <c:v>08/06/2020</c:v>
                </c:pt>
                <c:pt idx="149">
                  <c:v>08/06/2020</c:v>
                </c:pt>
                <c:pt idx="150">
                  <c:v>09/06/2020</c:v>
                </c:pt>
                <c:pt idx="151">
                  <c:v>09/06/2020</c:v>
                </c:pt>
                <c:pt idx="152">
                  <c:v>10/06/2020</c:v>
                </c:pt>
                <c:pt idx="153">
                  <c:v>10/06/2020</c:v>
                </c:pt>
                <c:pt idx="154">
                  <c:v>11/06/2020</c:v>
                </c:pt>
                <c:pt idx="155">
                  <c:v>11/06/2020</c:v>
                </c:pt>
                <c:pt idx="156">
                  <c:v>11/06/2020</c:v>
                </c:pt>
                <c:pt idx="157">
                  <c:v>12/06/2020</c:v>
                </c:pt>
                <c:pt idx="158">
                  <c:v>08/07/2020</c:v>
                </c:pt>
                <c:pt idx="159">
                  <c:v>09/07/2020</c:v>
                </c:pt>
                <c:pt idx="160">
                  <c:v>09/07/2020</c:v>
                </c:pt>
                <c:pt idx="161">
                  <c:v>09/07/2020</c:v>
                </c:pt>
                <c:pt idx="162">
                  <c:v>09/07/2020</c:v>
                </c:pt>
                <c:pt idx="163">
                  <c:v>10/07/2020</c:v>
                </c:pt>
                <c:pt idx="164">
                  <c:v>13/07/2020</c:v>
                </c:pt>
                <c:pt idx="165">
                  <c:v>13/07/2020</c:v>
                </c:pt>
                <c:pt idx="166">
                  <c:v>13/07/2020</c:v>
                </c:pt>
                <c:pt idx="167">
                  <c:v>17/07/2020</c:v>
                </c:pt>
                <c:pt idx="168">
                  <c:v>17/07/2020</c:v>
                </c:pt>
                <c:pt idx="169">
                  <c:v>20/07/2020</c:v>
                </c:pt>
                <c:pt idx="170">
                  <c:v>20/07/2020</c:v>
                </c:pt>
                <c:pt idx="171">
                  <c:v>20/07/2020</c:v>
                </c:pt>
                <c:pt idx="172">
                  <c:v>21/07/2020</c:v>
                </c:pt>
                <c:pt idx="173">
                  <c:v>21/07/2020</c:v>
                </c:pt>
                <c:pt idx="174">
                  <c:v>21/07/2020</c:v>
                </c:pt>
                <c:pt idx="175">
                  <c:v>28/07/2020</c:v>
                </c:pt>
                <c:pt idx="176">
                  <c:v>28/07/2020</c:v>
                </c:pt>
                <c:pt idx="177">
                  <c:v>28/07/2020</c:v>
                </c:pt>
                <c:pt idx="178">
                  <c:v>29/07/2020</c:v>
                </c:pt>
                <c:pt idx="179">
                  <c:v>29/07/2020</c:v>
                </c:pt>
                <c:pt idx="180">
                  <c:v>29/07/2020</c:v>
                </c:pt>
                <c:pt idx="181">
                  <c:v>29/07/2020</c:v>
                </c:pt>
                <c:pt idx="182">
                  <c:v>30/07/2020</c:v>
                </c:pt>
                <c:pt idx="183">
                  <c:v>31/07/2020</c:v>
                </c:pt>
                <c:pt idx="184">
                  <c:v>31/07/2020</c:v>
                </c:pt>
                <c:pt idx="185">
                  <c:v>31/07/2020</c:v>
                </c:pt>
                <c:pt idx="186">
                  <c:v>31/07/2020</c:v>
                </c:pt>
                <c:pt idx="187">
                  <c:v>03/08/2020</c:v>
                </c:pt>
                <c:pt idx="188">
                  <c:v>04/08/2020</c:v>
                </c:pt>
                <c:pt idx="189">
                  <c:v>04/08/2020</c:v>
                </c:pt>
                <c:pt idx="190">
                  <c:v>05/08/2020</c:v>
                </c:pt>
                <c:pt idx="191">
                  <c:v>05/08/2020</c:v>
                </c:pt>
                <c:pt idx="192">
                  <c:v>06/08/2020</c:v>
                </c:pt>
                <c:pt idx="193">
                  <c:v>07/08/2020</c:v>
                </c:pt>
                <c:pt idx="194">
                  <c:v>07/08/2020</c:v>
                </c:pt>
                <c:pt idx="195">
                  <c:v>07/08/2020</c:v>
                </c:pt>
                <c:pt idx="196">
                  <c:v>07/08/2020</c:v>
                </c:pt>
                <c:pt idx="197">
                  <c:v>07/08/2020</c:v>
                </c:pt>
                <c:pt idx="198">
                  <c:v>10/08/2020</c:v>
                </c:pt>
                <c:pt idx="199">
                  <c:v>10/08/2020</c:v>
                </c:pt>
                <c:pt idx="200">
                  <c:v>11/08/2020</c:v>
                </c:pt>
                <c:pt idx="201">
                  <c:v>11/08/2020</c:v>
                </c:pt>
                <c:pt idx="202">
                  <c:v>11/08/2020</c:v>
                </c:pt>
                <c:pt idx="203">
                  <c:v>11/08/2020</c:v>
                </c:pt>
                <c:pt idx="204">
                  <c:v>12/08/2020</c:v>
                </c:pt>
                <c:pt idx="205">
                  <c:v>18/08/2020</c:v>
                </c:pt>
                <c:pt idx="206">
                  <c:v>19/08/2020</c:v>
                </c:pt>
                <c:pt idx="207">
                  <c:v>20/08/2020</c:v>
                </c:pt>
                <c:pt idx="208">
                  <c:v>20/08/2020</c:v>
                </c:pt>
                <c:pt idx="209">
                  <c:v>24/08/2020</c:v>
                </c:pt>
                <c:pt idx="210">
                  <c:v>24/08/2020</c:v>
                </c:pt>
                <c:pt idx="211">
                  <c:v>24/08/2020</c:v>
                </c:pt>
                <c:pt idx="212">
                  <c:v>24/08/2020</c:v>
                </c:pt>
                <c:pt idx="213">
                  <c:v>26/08/2020</c:v>
                </c:pt>
                <c:pt idx="214">
                  <c:v>26/08/2020</c:v>
                </c:pt>
                <c:pt idx="215">
                  <c:v>27/08/2020</c:v>
                </c:pt>
                <c:pt idx="216">
                  <c:v>28/08/2020</c:v>
                </c:pt>
                <c:pt idx="217">
                  <c:v>28/08/2020</c:v>
                </c:pt>
                <c:pt idx="218">
                  <c:v>28/08/2020</c:v>
                </c:pt>
                <c:pt idx="219">
                  <c:v>31/08/2020</c:v>
                </c:pt>
                <c:pt idx="220">
                  <c:v>01/09/2020</c:v>
                </c:pt>
                <c:pt idx="221">
                  <c:v>01/09/2020</c:v>
                </c:pt>
                <c:pt idx="222">
                  <c:v>02/09/2020</c:v>
                </c:pt>
                <c:pt idx="223">
                  <c:v>03/09/2020</c:v>
                </c:pt>
                <c:pt idx="224">
                  <c:v>03/09/2020</c:v>
                </c:pt>
                <c:pt idx="225">
                  <c:v>04/09/2020</c:v>
                </c:pt>
                <c:pt idx="226">
                  <c:v>07/09/2020</c:v>
                </c:pt>
                <c:pt idx="227">
                  <c:v>07/09/2020</c:v>
                </c:pt>
                <c:pt idx="228">
                  <c:v>07/09/2020</c:v>
                </c:pt>
                <c:pt idx="229">
                  <c:v>07/09/2020</c:v>
                </c:pt>
                <c:pt idx="230">
                  <c:v>07/09/2020</c:v>
                </c:pt>
                <c:pt idx="231">
                  <c:v>07/09/2020</c:v>
                </c:pt>
                <c:pt idx="232">
                  <c:v>07/09/2020</c:v>
                </c:pt>
                <c:pt idx="233">
                  <c:v>07/09/2020</c:v>
                </c:pt>
                <c:pt idx="234">
                  <c:v>08/09/2020</c:v>
                </c:pt>
                <c:pt idx="235">
                  <c:v>08/09/2020</c:v>
                </c:pt>
                <c:pt idx="236">
                  <c:v>08/09/2020</c:v>
                </c:pt>
                <c:pt idx="237">
                  <c:v>08/09/2020</c:v>
                </c:pt>
                <c:pt idx="238">
                  <c:v>09/09/2020</c:v>
                </c:pt>
                <c:pt idx="239">
                  <c:v>10/09/2020</c:v>
                </c:pt>
                <c:pt idx="240">
                  <c:v>10/09/2020</c:v>
                </c:pt>
                <c:pt idx="241">
                  <c:v>10/09/2020</c:v>
                </c:pt>
                <c:pt idx="242">
                  <c:v>10/09/2020</c:v>
                </c:pt>
                <c:pt idx="243">
                  <c:v>11/09/2020</c:v>
                </c:pt>
                <c:pt idx="244">
                  <c:v>16/09/2020</c:v>
                </c:pt>
                <c:pt idx="245">
                  <c:v>16/09/2020</c:v>
                </c:pt>
                <c:pt idx="246">
                  <c:v>18/09/2020</c:v>
                </c:pt>
                <c:pt idx="247">
                  <c:v>18/09/2020</c:v>
                </c:pt>
                <c:pt idx="248">
                  <c:v>25/09/2020</c:v>
                </c:pt>
                <c:pt idx="249">
                  <c:v>25/09/2020</c:v>
                </c:pt>
                <c:pt idx="250">
                  <c:v>28/09/2020</c:v>
                </c:pt>
                <c:pt idx="251">
                  <c:v>29/09/2020</c:v>
                </c:pt>
                <c:pt idx="252">
                  <c:v>29/09/2020</c:v>
                </c:pt>
                <c:pt idx="253">
                  <c:v>29/09/2020</c:v>
                </c:pt>
                <c:pt idx="254">
                  <c:v>29/09/2020</c:v>
                </c:pt>
                <c:pt idx="255">
                  <c:v>30/09/2020</c:v>
                </c:pt>
                <c:pt idx="256">
                  <c:v>30/09/2020</c:v>
                </c:pt>
                <c:pt idx="257">
                  <c:v>01/10/2020</c:v>
                </c:pt>
                <c:pt idx="258">
                  <c:v>01/10/2020</c:v>
                </c:pt>
                <c:pt idx="259">
                  <c:v>02/10/2020</c:v>
                </c:pt>
                <c:pt idx="260">
                  <c:v>07/10/2020</c:v>
                </c:pt>
                <c:pt idx="261">
                  <c:v>08/10/2020</c:v>
                </c:pt>
                <c:pt idx="262">
                  <c:v>13/10/2020</c:v>
                </c:pt>
                <c:pt idx="263">
                  <c:v>13/10/2020</c:v>
                </c:pt>
                <c:pt idx="264">
                  <c:v>13/10/2020</c:v>
                </c:pt>
                <c:pt idx="265">
                  <c:v>15/10/2020</c:v>
                </c:pt>
                <c:pt idx="266">
                  <c:v>15/10/2020</c:v>
                </c:pt>
                <c:pt idx="267">
                  <c:v>16/10/2020</c:v>
                </c:pt>
                <c:pt idx="268">
                  <c:v>19/10/2020</c:v>
                </c:pt>
                <c:pt idx="269">
                  <c:v>19/10/2020</c:v>
                </c:pt>
                <c:pt idx="270">
                  <c:v>19/10/2020</c:v>
                </c:pt>
                <c:pt idx="271">
                  <c:v>22/10/2020</c:v>
                </c:pt>
                <c:pt idx="272">
                  <c:v>22/10/2020</c:v>
                </c:pt>
                <c:pt idx="273">
                  <c:v>22/10/2020</c:v>
                </c:pt>
                <c:pt idx="274">
                  <c:v>23/10/2020</c:v>
                </c:pt>
                <c:pt idx="275">
                  <c:v>26/10/2020</c:v>
                </c:pt>
                <c:pt idx="276">
                  <c:v>26/10/2020</c:v>
                </c:pt>
                <c:pt idx="277">
                  <c:v>26/10/2020</c:v>
                </c:pt>
                <c:pt idx="278">
                  <c:v>26/10/2020</c:v>
                </c:pt>
                <c:pt idx="279">
                  <c:v>26/10/2020</c:v>
                </c:pt>
              </c:strCache>
            </c:strRef>
          </c:cat>
          <c:val>
            <c:numRef>
              <c:f>'BVCC COMPRA'!$J$2:$J$281</c:f>
              <c:numCache>
                <c:formatCode>General</c:formatCode>
                <c:ptCount val="280"/>
                <c:pt idx="0">
                  <c:v>0.42344463772948798</c:v>
                </c:pt>
                <c:pt idx="1">
                  <c:v>0.41667308062253816</c:v>
                </c:pt>
                <c:pt idx="2">
                  <c:v>0.33259171479589689</c:v>
                </c:pt>
                <c:pt idx="3">
                  <c:v>0.33259171479589689</c:v>
                </c:pt>
                <c:pt idx="4">
                  <c:v>0.32518314670742671</c:v>
                </c:pt>
                <c:pt idx="5">
                  <c:v>0.32518314670742671</c:v>
                </c:pt>
                <c:pt idx="6">
                  <c:v>0.28549767981454499</c:v>
                </c:pt>
                <c:pt idx="7">
                  <c:v>0.2885732925519896</c:v>
                </c:pt>
                <c:pt idx="8">
                  <c:v>0.2885732925519896</c:v>
                </c:pt>
                <c:pt idx="9">
                  <c:v>0.2885732925519896</c:v>
                </c:pt>
                <c:pt idx="10">
                  <c:v>0.28600791731886122</c:v>
                </c:pt>
                <c:pt idx="11">
                  <c:v>0.28600791731886122</c:v>
                </c:pt>
                <c:pt idx="12">
                  <c:v>0.28600791731886122</c:v>
                </c:pt>
                <c:pt idx="13">
                  <c:v>0.28600791731886122</c:v>
                </c:pt>
                <c:pt idx="14">
                  <c:v>0.28600791731886122</c:v>
                </c:pt>
                <c:pt idx="15">
                  <c:v>0.28600791731886122</c:v>
                </c:pt>
                <c:pt idx="16">
                  <c:v>0.26438542684384791</c:v>
                </c:pt>
                <c:pt idx="17">
                  <c:v>0.26438542684384791</c:v>
                </c:pt>
                <c:pt idx="18">
                  <c:v>0.26438542684384791</c:v>
                </c:pt>
                <c:pt idx="19">
                  <c:v>0.26438542684384791</c:v>
                </c:pt>
                <c:pt idx="20">
                  <c:v>0.26438542684384791</c:v>
                </c:pt>
                <c:pt idx="21">
                  <c:v>0.26438542684384791</c:v>
                </c:pt>
                <c:pt idx="22">
                  <c:v>0.28043199037050998</c:v>
                </c:pt>
                <c:pt idx="23">
                  <c:v>0.23136867581037363</c:v>
                </c:pt>
                <c:pt idx="24">
                  <c:v>0.24972184943090986</c:v>
                </c:pt>
                <c:pt idx="25">
                  <c:v>0.16621207318535205</c:v>
                </c:pt>
                <c:pt idx="26">
                  <c:v>0.16263785215933543</c:v>
                </c:pt>
                <c:pt idx="27">
                  <c:v>0.36132428326658966</c:v>
                </c:pt>
                <c:pt idx="28">
                  <c:v>0.36132428326658966</c:v>
                </c:pt>
                <c:pt idx="29">
                  <c:v>0.31834024264264199</c:v>
                </c:pt>
                <c:pt idx="30">
                  <c:v>0.35017423411489612</c:v>
                </c:pt>
                <c:pt idx="31">
                  <c:v>0.35017423411489612</c:v>
                </c:pt>
                <c:pt idx="32">
                  <c:v>0.35184974186818324</c:v>
                </c:pt>
                <c:pt idx="33">
                  <c:v>0.2788479668603292</c:v>
                </c:pt>
                <c:pt idx="34">
                  <c:v>0.29525078844034858</c:v>
                </c:pt>
                <c:pt idx="35">
                  <c:v>0.29679083316152011</c:v>
                </c:pt>
                <c:pt idx="36">
                  <c:v>0.28469290799254454</c:v>
                </c:pt>
                <c:pt idx="37">
                  <c:v>0.28049908731628764</c:v>
                </c:pt>
                <c:pt idx="38">
                  <c:v>0.24797823876866432</c:v>
                </c:pt>
                <c:pt idx="39">
                  <c:v>0.21205325235187208</c:v>
                </c:pt>
                <c:pt idx="40">
                  <c:v>0.21064892617735637</c:v>
                </c:pt>
                <c:pt idx="41">
                  <c:v>0.18686908861205984</c:v>
                </c:pt>
                <c:pt idx="42">
                  <c:v>0.24202616846017153</c:v>
                </c:pt>
                <c:pt idx="43">
                  <c:v>0.23614612982746758</c:v>
                </c:pt>
                <c:pt idx="44">
                  <c:v>0.23614612982746758</c:v>
                </c:pt>
                <c:pt idx="45">
                  <c:v>0.24501246874442634</c:v>
                </c:pt>
                <c:pt idx="46">
                  <c:v>0.24501246874442634</c:v>
                </c:pt>
                <c:pt idx="47">
                  <c:v>0.24501246874442634</c:v>
                </c:pt>
                <c:pt idx="48">
                  <c:v>0.24501246874442634</c:v>
                </c:pt>
                <c:pt idx="49">
                  <c:v>0.24501246874442634</c:v>
                </c:pt>
                <c:pt idx="50">
                  <c:v>0.24501246874442634</c:v>
                </c:pt>
                <c:pt idx="51">
                  <c:v>0.23801532703630876</c:v>
                </c:pt>
                <c:pt idx="52">
                  <c:v>0.27728227435350805</c:v>
                </c:pt>
                <c:pt idx="53">
                  <c:v>0.29708815109304437</c:v>
                </c:pt>
                <c:pt idx="54">
                  <c:v>0.29708815109304437</c:v>
                </c:pt>
                <c:pt idx="55">
                  <c:v>0.32679696620234877</c:v>
                </c:pt>
                <c:pt idx="56">
                  <c:v>0.32679696620234877</c:v>
                </c:pt>
                <c:pt idx="57">
                  <c:v>0.32679696620234877</c:v>
                </c:pt>
                <c:pt idx="58">
                  <c:v>0.32679696620234877</c:v>
                </c:pt>
                <c:pt idx="59">
                  <c:v>0.33992185547795145</c:v>
                </c:pt>
                <c:pt idx="60">
                  <c:v>0.33992185547795145</c:v>
                </c:pt>
                <c:pt idx="61">
                  <c:v>0.34936412924122789</c:v>
                </c:pt>
                <c:pt idx="62">
                  <c:v>0.32503478759484383</c:v>
                </c:pt>
                <c:pt idx="63">
                  <c:v>0.33381951158389367</c:v>
                </c:pt>
                <c:pt idx="64">
                  <c:v>0.33381951158389367</c:v>
                </c:pt>
                <c:pt idx="65">
                  <c:v>0.33381951158389367</c:v>
                </c:pt>
                <c:pt idx="66">
                  <c:v>0.33381951158389367</c:v>
                </c:pt>
                <c:pt idx="67">
                  <c:v>0.34260423557294351</c:v>
                </c:pt>
                <c:pt idx="68">
                  <c:v>0.34260423557294351</c:v>
                </c:pt>
                <c:pt idx="69">
                  <c:v>0.34260423557294351</c:v>
                </c:pt>
                <c:pt idx="70">
                  <c:v>0.34260423557294351</c:v>
                </c:pt>
                <c:pt idx="71">
                  <c:v>0.35138895956199334</c:v>
                </c:pt>
                <c:pt idx="72">
                  <c:v>0.35138895956199334</c:v>
                </c:pt>
                <c:pt idx="73">
                  <c:v>0.3175230932878752</c:v>
                </c:pt>
                <c:pt idx="74">
                  <c:v>0.3175230932878752</c:v>
                </c:pt>
                <c:pt idx="75">
                  <c:v>0.30164693862348146</c:v>
                </c:pt>
                <c:pt idx="76">
                  <c:v>0.28896253566830538</c:v>
                </c:pt>
                <c:pt idx="77">
                  <c:v>0.30985397198909559</c:v>
                </c:pt>
                <c:pt idx="78">
                  <c:v>0.30985397198909559</c:v>
                </c:pt>
                <c:pt idx="79">
                  <c:v>0.30985397198909559</c:v>
                </c:pt>
                <c:pt idx="80">
                  <c:v>0.30985397198909559</c:v>
                </c:pt>
                <c:pt idx="81">
                  <c:v>0.30985397198909559</c:v>
                </c:pt>
                <c:pt idx="82">
                  <c:v>0.33154375002833225</c:v>
                </c:pt>
                <c:pt idx="83">
                  <c:v>0.33154375002833225</c:v>
                </c:pt>
                <c:pt idx="84">
                  <c:v>0.24974426857157103</c:v>
                </c:pt>
                <c:pt idx="85">
                  <c:v>0.24974426857157103</c:v>
                </c:pt>
                <c:pt idx="86">
                  <c:v>0.24974426857157103</c:v>
                </c:pt>
                <c:pt idx="87">
                  <c:v>0.25061851922001294</c:v>
                </c:pt>
                <c:pt idx="88">
                  <c:v>0.25061851922001294</c:v>
                </c:pt>
                <c:pt idx="89">
                  <c:v>0.24770435039187325</c:v>
                </c:pt>
                <c:pt idx="90">
                  <c:v>0.25836946072974176</c:v>
                </c:pt>
                <c:pt idx="91">
                  <c:v>0.25836946072974176</c:v>
                </c:pt>
                <c:pt idx="92">
                  <c:v>0.25427763669103542</c:v>
                </c:pt>
                <c:pt idx="93">
                  <c:v>0.25427763669103542</c:v>
                </c:pt>
                <c:pt idx="94">
                  <c:v>0.27175040251452798</c:v>
                </c:pt>
                <c:pt idx="95">
                  <c:v>0.26596847905677207</c:v>
                </c:pt>
                <c:pt idx="96">
                  <c:v>0.26596847905677207</c:v>
                </c:pt>
                <c:pt idx="97">
                  <c:v>0.26596847905677207</c:v>
                </c:pt>
                <c:pt idx="98">
                  <c:v>0.26799985382617975</c:v>
                </c:pt>
                <c:pt idx="99">
                  <c:v>0.26799985382617975</c:v>
                </c:pt>
                <c:pt idx="100">
                  <c:v>0.27302485108542063</c:v>
                </c:pt>
                <c:pt idx="101">
                  <c:v>0.27358318411422516</c:v>
                </c:pt>
                <c:pt idx="102">
                  <c:v>0.27358318411422516</c:v>
                </c:pt>
                <c:pt idx="103">
                  <c:v>0.27367980452251284</c:v>
                </c:pt>
                <c:pt idx="104">
                  <c:v>0.26250920025628782</c:v>
                </c:pt>
                <c:pt idx="105">
                  <c:v>0.26250920025628782</c:v>
                </c:pt>
                <c:pt idx="106">
                  <c:v>0.26250920025628782</c:v>
                </c:pt>
                <c:pt idx="107">
                  <c:v>0.26250920025628782</c:v>
                </c:pt>
                <c:pt idx="108">
                  <c:v>0.25245565641668533</c:v>
                </c:pt>
                <c:pt idx="109">
                  <c:v>0.242189556607319</c:v>
                </c:pt>
                <c:pt idx="110">
                  <c:v>0.242189556607319</c:v>
                </c:pt>
                <c:pt idx="111">
                  <c:v>0.24037371714705061</c:v>
                </c:pt>
                <c:pt idx="112">
                  <c:v>0.24037371714705061</c:v>
                </c:pt>
                <c:pt idx="113">
                  <c:v>0.23999441310460431</c:v>
                </c:pt>
                <c:pt idx="114">
                  <c:v>0.23999441310460431</c:v>
                </c:pt>
                <c:pt idx="115">
                  <c:v>0.23999441310460431</c:v>
                </c:pt>
                <c:pt idx="116">
                  <c:v>0.23999441310460431</c:v>
                </c:pt>
                <c:pt idx="117">
                  <c:v>0.2406551623267584</c:v>
                </c:pt>
                <c:pt idx="118">
                  <c:v>0.24028267167334241</c:v>
                </c:pt>
                <c:pt idx="119">
                  <c:v>0.24028267167334241</c:v>
                </c:pt>
                <c:pt idx="120">
                  <c:v>0.22856546624760632</c:v>
                </c:pt>
                <c:pt idx="121">
                  <c:v>0.22856546624760632</c:v>
                </c:pt>
                <c:pt idx="122">
                  <c:v>0.21967874552416186</c:v>
                </c:pt>
                <c:pt idx="123">
                  <c:v>0.21967874552416186</c:v>
                </c:pt>
                <c:pt idx="124">
                  <c:v>0.21967874552416186</c:v>
                </c:pt>
                <c:pt idx="125">
                  <c:v>0.22226320135385788</c:v>
                </c:pt>
                <c:pt idx="126">
                  <c:v>0.22226320135385788</c:v>
                </c:pt>
                <c:pt idx="127">
                  <c:v>0.23260102467264199</c:v>
                </c:pt>
                <c:pt idx="128">
                  <c:v>0.22564211759545635</c:v>
                </c:pt>
                <c:pt idx="129">
                  <c:v>0.22564211759545635</c:v>
                </c:pt>
                <c:pt idx="130">
                  <c:v>0.22564211759545635</c:v>
                </c:pt>
                <c:pt idx="131">
                  <c:v>0.2220981717561453</c:v>
                </c:pt>
                <c:pt idx="132">
                  <c:v>0.22313613418501585</c:v>
                </c:pt>
                <c:pt idx="133">
                  <c:v>0.24088559940427848</c:v>
                </c:pt>
                <c:pt idx="134">
                  <c:v>0.24088559940427848</c:v>
                </c:pt>
                <c:pt idx="135">
                  <c:v>0.25609942673507502</c:v>
                </c:pt>
                <c:pt idx="136">
                  <c:v>0.25609942673507502</c:v>
                </c:pt>
                <c:pt idx="137">
                  <c:v>0.25356378884660891</c:v>
                </c:pt>
                <c:pt idx="138">
                  <c:v>0.25356378884660891</c:v>
                </c:pt>
                <c:pt idx="139">
                  <c:v>0.25356378884660891</c:v>
                </c:pt>
                <c:pt idx="140">
                  <c:v>0.26679861620115469</c:v>
                </c:pt>
                <c:pt idx="141">
                  <c:v>0.26679861620115469</c:v>
                </c:pt>
                <c:pt idx="142">
                  <c:v>0.27686648851063222</c:v>
                </c:pt>
                <c:pt idx="143">
                  <c:v>0.27686648851063222</c:v>
                </c:pt>
                <c:pt idx="144">
                  <c:v>0.27686648851063222</c:v>
                </c:pt>
                <c:pt idx="145">
                  <c:v>0.28441739274274036</c:v>
                </c:pt>
                <c:pt idx="146">
                  <c:v>0.28592757358916199</c:v>
                </c:pt>
                <c:pt idx="147">
                  <c:v>0.27633895439307571</c:v>
                </c:pt>
                <c:pt idx="148">
                  <c:v>0.27633895439307571</c:v>
                </c:pt>
                <c:pt idx="149">
                  <c:v>0.27633895439307571</c:v>
                </c:pt>
                <c:pt idx="150">
                  <c:v>0.25733518452931875</c:v>
                </c:pt>
                <c:pt idx="151">
                  <c:v>0.25733518452931875</c:v>
                </c:pt>
                <c:pt idx="152">
                  <c:v>0.25265583635022393</c:v>
                </c:pt>
                <c:pt idx="153">
                  <c:v>0.25265583635022393</c:v>
                </c:pt>
                <c:pt idx="154">
                  <c:v>0.22529832734207558</c:v>
                </c:pt>
                <c:pt idx="155">
                  <c:v>0.22050474590926544</c:v>
                </c:pt>
                <c:pt idx="156">
                  <c:v>0.22050474590926544</c:v>
                </c:pt>
                <c:pt idx="157">
                  <c:v>0.22290633020710332</c:v>
                </c:pt>
                <c:pt idx="158">
                  <c:v>0.20763854797212414</c:v>
                </c:pt>
                <c:pt idx="159">
                  <c:v>0.19724652812488933</c:v>
                </c:pt>
                <c:pt idx="160">
                  <c:v>0.19724652812488933</c:v>
                </c:pt>
                <c:pt idx="161">
                  <c:v>0.19724652812488933</c:v>
                </c:pt>
                <c:pt idx="162">
                  <c:v>0.19724652812488933</c:v>
                </c:pt>
                <c:pt idx="163">
                  <c:v>0.2062122794032934</c:v>
                </c:pt>
                <c:pt idx="164">
                  <c:v>0.19601825055398955</c:v>
                </c:pt>
                <c:pt idx="165">
                  <c:v>0.19601825055398955</c:v>
                </c:pt>
                <c:pt idx="166">
                  <c:v>0.19601825055398955</c:v>
                </c:pt>
                <c:pt idx="167">
                  <c:v>0.20637197514532524</c:v>
                </c:pt>
                <c:pt idx="168">
                  <c:v>0.20211688287428758</c:v>
                </c:pt>
                <c:pt idx="169">
                  <c:v>0.1960569979515818</c:v>
                </c:pt>
                <c:pt idx="170">
                  <c:v>0.19503693032436231</c:v>
                </c:pt>
                <c:pt idx="171">
                  <c:v>0.19503693032436231</c:v>
                </c:pt>
                <c:pt idx="172">
                  <c:v>0.19222084232758432</c:v>
                </c:pt>
                <c:pt idx="173">
                  <c:v>0.19222084232758432</c:v>
                </c:pt>
                <c:pt idx="174">
                  <c:v>0.19360800304541226</c:v>
                </c:pt>
                <c:pt idx="175">
                  <c:v>0.22418749619750949</c:v>
                </c:pt>
                <c:pt idx="176">
                  <c:v>0.22418749619750949</c:v>
                </c:pt>
                <c:pt idx="177">
                  <c:v>0.22418749619750949</c:v>
                </c:pt>
                <c:pt idx="178">
                  <c:v>0.2106184019554414</c:v>
                </c:pt>
                <c:pt idx="179">
                  <c:v>0.21776438345035817</c:v>
                </c:pt>
                <c:pt idx="180">
                  <c:v>0.21776438345035817</c:v>
                </c:pt>
                <c:pt idx="181">
                  <c:v>0.21776438345035817</c:v>
                </c:pt>
                <c:pt idx="182">
                  <c:v>0.21639953263670592</c:v>
                </c:pt>
                <c:pt idx="183">
                  <c:v>0.21266850621193512</c:v>
                </c:pt>
                <c:pt idx="184">
                  <c:v>0.21266850621193512</c:v>
                </c:pt>
                <c:pt idx="185">
                  <c:v>0.21266850621193512</c:v>
                </c:pt>
                <c:pt idx="186">
                  <c:v>0.21266850621193512</c:v>
                </c:pt>
                <c:pt idx="187">
                  <c:v>0.21806523527103766</c:v>
                </c:pt>
                <c:pt idx="188">
                  <c:v>0.21967297321709878</c:v>
                </c:pt>
                <c:pt idx="189">
                  <c:v>0.21967297321709878</c:v>
                </c:pt>
                <c:pt idx="190">
                  <c:v>0.21580970073237182</c:v>
                </c:pt>
                <c:pt idx="191">
                  <c:v>0.21580970073237182</c:v>
                </c:pt>
                <c:pt idx="192">
                  <c:v>0.21205920652330762</c:v>
                </c:pt>
                <c:pt idx="193">
                  <c:v>0.21205917259383458</c:v>
                </c:pt>
                <c:pt idx="194">
                  <c:v>0.21205920652330762</c:v>
                </c:pt>
                <c:pt idx="195">
                  <c:v>0.21205920652330762</c:v>
                </c:pt>
                <c:pt idx="196">
                  <c:v>0.21205920652330762</c:v>
                </c:pt>
                <c:pt idx="197">
                  <c:v>0.21205920652330762</c:v>
                </c:pt>
                <c:pt idx="198">
                  <c:v>0.22498993170055637</c:v>
                </c:pt>
                <c:pt idx="199">
                  <c:v>0.22498993170055637</c:v>
                </c:pt>
                <c:pt idx="200">
                  <c:v>0.21928868924378805</c:v>
                </c:pt>
                <c:pt idx="201">
                  <c:v>0.22455161778563898</c:v>
                </c:pt>
                <c:pt idx="202">
                  <c:v>0.22455165287182927</c:v>
                </c:pt>
                <c:pt idx="203">
                  <c:v>0.22455165287182927</c:v>
                </c:pt>
                <c:pt idx="204">
                  <c:v>0.22667982032561465</c:v>
                </c:pt>
                <c:pt idx="205">
                  <c:v>0.22438235703964832</c:v>
                </c:pt>
                <c:pt idx="206">
                  <c:v>0.22077382417875605</c:v>
                </c:pt>
                <c:pt idx="207">
                  <c:v>0.22313167289926092</c:v>
                </c:pt>
                <c:pt idx="208">
                  <c:v>0.22313167289926092</c:v>
                </c:pt>
                <c:pt idx="209">
                  <c:v>0.23630775373316629</c:v>
                </c:pt>
                <c:pt idx="210">
                  <c:v>0.23630775373316629</c:v>
                </c:pt>
                <c:pt idx="211">
                  <c:v>0.23630775373316629</c:v>
                </c:pt>
                <c:pt idx="212">
                  <c:v>0.24576006388249294</c:v>
                </c:pt>
                <c:pt idx="213">
                  <c:v>0.24544887781682131</c:v>
                </c:pt>
                <c:pt idx="214">
                  <c:v>0.24544887781682131</c:v>
                </c:pt>
                <c:pt idx="215">
                  <c:v>0.24017297017138772</c:v>
                </c:pt>
                <c:pt idx="216">
                  <c:v>0.24017297017138772</c:v>
                </c:pt>
                <c:pt idx="217">
                  <c:v>0.24017297017138772</c:v>
                </c:pt>
                <c:pt idx="218">
                  <c:v>0.24017297017138772</c:v>
                </c:pt>
                <c:pt idx="219">
                  <c:v>0.23614761016300503</c:v>
                </c:pt>
                <c:pt idx="220">
                  <c:v>0.23262280215520256</c:v>
                </c:pt>
                <c:pt idx="221">
                  <c:v>0.23262280215520256</c:v>
                </c:pt>
                <c:pt idx="222">
                  <c:v>0.23080317526679914</c:v>
                </c:pt>
                <c:pt idx="223">
                  <c:v>0.22800749578763019</c:v>
                </c:pt>
                <c:pt idx="224">
                  <c:v>0.2197662610001255</c:v>
                </c:pt>
                <c:pt idx="225">
                  <c:v>0.21701918273762391</c:v>
                </c:pt>
                <c:pt idx="226">
                  <c:v>0.21668356979291983</c:v>
                </c:pt>
                <c:pt idx="227">
                  <c:v>0.21668359687836944</c:v>
                </c:pt>
                <c:pt idx="228">
                  <c:v>0.21668359687836944</c:v>
                </c:pt>
                <c:pt idx="229">
                  <c:v>0.21397505191738983</c:v>
                </c:pt>
                <c:pt idx="230">
                  <c:v>0.21397502483194022</c:v>
                </c:pt>
                <c:pt idx="231">
                  <c:v>0.21397505191738983</c:v>
                </c:pt>
                <c:pt idx="232">
                  <c:v>0.21397505191738983</c:v>
                </c:pt>
                <c:pt idx="233">
                  <c:v>0.21180821594860613</c:v>
                </c:pt>
                <c:pt idx="234">
                  <c:v>0.21707730320850294</c:v>
                </c:pt>
                <c:pt idx="235">
                  <c:v>0.21707730320850294</c:v>
                </c:pt>
                <c:pt idx="236">
                  <c:v>0.21707730320850294</c:v>
                </c:pt>
                <c:pt idx="237">
                  <c:v>0.21436383691839667</c:v>
                </c:pt>
                <c:pt idx="238">
                  <c:v>0.20997338682764408</c:v>
                </c:pt>
                <c:pt idx="239">
                  <c:v>0.2107922326089044</c:v>
                </c:pt>
                <c:pt idx="240">
                  <c:v>0.2107922326089044</c:v>
                </c:pt>
                <c:pt idx="241">
                  <c:v>0.20538730356765045</c:v>
                </c:pt>
                <c:pt idx="242">
                  <c:v>0.20592779647177584</c:v>
                </c:pt>
                <c:pt idx="243">
                  <c:v>0.2055224267936818</c:v>
                </c:pt>
                <c:pt idx="244">
                  <c:v>0.20030127913697515</c:v>
                </c:pt>
                <c:pt idx="245">
                  <c:v>0.20030127913697515</c:v>
                </c:pt>
                <c:pt idx="246">
                  <c:v>0.19137141234608365</c:v>
                </c:pt>
                <c:pt idx="247">
                  <c:v>0.19137141234608365</c:v>
                </c:pt>
                <c:pt idx="248">
                  <c:v>0.17749592580688553</c:v>
                </c:pt>
                <c:pt idx="249">
                  <c:v>0.17749592580688553</c:v>
                </c:pt>
                <c:pt idx="250">
                  <c:v>0.16773948844388234</c:v>
                </c:pt>
                <c:pt idx="251">
                  <c:v>0.16921905032233905</c:v>
                </c:pt>
                <c:pt idx="252">
                  <c:v>0.16811304345748718</c:v>
                </c:pt>
                <c:pt idx="253">
                  <c:v>0.16811304345748718</c:v>
                </c:pt>
                <c:pt idx="254">
                  <c:v>0.16921905032233905</c:v>
                </c:pt>
                <c:pt idx="255">
                  <c:v>0.17535034549413459</c:v>
                </c:pt>
                <c:pt idx="256">
                  <c:v>0.17535034549413459</c:v>
                </c:pt>
                <c:pt idx="257">
                  <c:v>0.17815636797779139</c:v>
                </c:pt>
                <c:pt idx="258">
                  <c:v>0.17815636797779139</c:v>
                </c:pt>
                <c:pt idx="259">
                  <c:v>0.1781563457082454</c:v>
                </c:pt>
                <c:pt idx="260">
                  <c:v>0.17446335974772428</c:v>
                </c:pt>
                <c:pt idx="261">
                  <c:v>0.16916356893379442</c:v>
                </c:pt>
                <c:pt idx="262">
                  <c:v>0.17554026072744938</c:v>
                </c:pt>
                <c:pt idx="263">
                  <c:v>0.17559520290608083</c:v>
                </c:pt>
                <c:pt idx="264">
                  <c:v>0.17471612804797779</c:v>
                </c:pt>
                <c:pt idx="265">
                  <c:v>0.16955848751542241</c:v>
                </c:pt>
                <c:pt idx="266">
                  <c:v>0.16955848751542241</c:v>
                </c:pt>
                <c:pt idx="267">
                  <c:v>0.17390837063595421</c:v>
                </c:pt>
                <c:pt idx="268">
                  <c:v>0.17149495435658571</c:v>
                </c:pt>
                <c:pt idx="269">
                  <c:v>0.16741685156212371</c:v>
                </c:pt>
                <c:pt idx="270">
                  <c:v>0.16527048167030162</c:v>
                </c:pt>
                <c:pt idx="271">
                  <c:v>0.15951218706074996</c:v>
                </c:pt>
                <c:pt idx="272">
                  <c:v>0.15951218706074996</c:v>
                </c:pt>
                <c:pt idx="273">
                  <c:v>0.15738535789993996</c:v>
                </c:pt>
                <c:pt idx="274">
                  <c:v>0.15738535789993996</c:v>
                </c:pt>
                <c:pt idx="275">
                  <c:v>0.15260122291732994</c:v>
                </c:pt>
                <c:pt idx="276">
                  <c:v>0.15260122291732994</c:v>
                </c:pt>
                <c:pt idx="277">
                  <c:v>0.15260122291732994</c:v>
                </c:pt>
                <c:pt idx="278">
                  <c:v>0.15260122291732994</c:v>
                </c:pt>
                <c:pt idx="279">
                  <c:v>0.15260122291732994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B-412F-8DF6-6A7A7223A8BA}"/>
            </c:ext>
          </c:extLst>
        </c:ser>
        <c:ser>
          <c:idx val="1"/>
          <c:order val="1"/>
          <c:tx>
            <c:strRef>
              <c:f>'BVCC COMPRA'!$K$1</c:f>
              <c:strCache>
                <c:ptCount val="1"/>
                <c:pt idx="0">
                  <c:v>Precio Cierre Mer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'BVCC COMPRA'!$E$2:$E$281</c:f>
              <c:strCache>
                <c:ptCount val="280"/>
                <c:pt idx="0">
                  <c:v>15/8/2019</c:v>
                </c:pt>
                <c:pt idx="1">
                  <c:v>15/8/2019</c:v>
                </c:pt>
                <c:pt idx="2">
                  <c:v>22/10/2019</c:v>
                </c:pt>
                <c:pt idx="3">
                  <c:v>22/10/2019</c:v>
                </c:pt>
                <c:pt idx="4">
                  <c:v>29/10/2019</c:v>
                </c:pt>
                <c:pt idx="5">
                  <c:v>29/10/2019</c:v>
                </c:pt>
                <c:pt idx="6">
                  <c:v>5/11/2019</c:v>
                </c:pt>
                <c:pt idx="7">
                  <c:v>8/11/2019</c:v>
                </c:pt>
                <c:pt idx="8">
                  <c:v>8/11/2019</c:v>
                </c:pt>
                <c:pt idx="9">
                  <c:v>8/11/2019</c:v>
                </c:pt>
                <c:pt idx="10">
                  <c:v>12/11/2019</c:v>
                </c:pt>
                <c:pt idx="11">
                  <c:v>12/11/2019</c:v>
                </c:pt>
                <c:pt idx="12">
                  <c:v>12/11/2019</c:v>
                </c:pt>
                <c:pt idx="13">
                  <c:v>12/11/2019</c:v>
                </c:pt>
                <c:pt idx="14">
                  <c:v>12/11/2019</c:v>
                </c:pt>
                <c:pt idx="15">
                  <c:v>12/11/2019</c:v>
                </c:pt>
                <c:pt idx="16">
                  <c:v>18/11/2019</c:v>
                </c:pt>
                <c:pt idx="17">
                  <c:v>18/11/2019</c:v>
                </c:pt>
                <c:pt idx="18">
                  <c:v>18/11/2019</c:v>
                </c:pt>
                <c:pt idx="19">
                  <c:v>18/11/2019</c:v>
                </c:pt>
                <c:pt idx="20">
                  <c:v>18/11/2019</c:v>
                </c:pt>
                <c:pt idx="21">
                  <c:v>18/11/2019</c:v>
                </c:pt>
                <c:pt idx="22">
                  <c:v>28/11/2019</c:v>
                </c:pt>
                <c:pt idx="23">
                  <c:v>29/11/2019</c:v>
                </c:pt>
                <c:pt idx="24">
                  <c:v>3/12/2019</c:v>
                </c:pt>
                <c:pt idx="25">
                  <c:v>10/12/2019</c:v>
                </c:pt>
                <c:pt idx="26">
                  <c:v>11/12/2019</c:v>
                </c:pt>
                <c:pt idx="27">
                  <c:v>7/1/2020</c:v>
                </c:pt>
                <c:pt idx="28">
                  <c:v>7/1/2020</c:v>
                </c:pt>
                <c:pt idx="29">
                  <c:v>9/1/2020</c:v>
                </c:pt>
                <c:pt idx="30">
                  <c:v>9/1/2020</c:v>
                </c:pt>
                <c:pt idx="31">
                  <c:v>9/1/2020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10/1/2020</c:v>
                </c:pt>
                <c:pt idx="35">
                  <c:v>3/2/2020</c:v>
                </c:pt>
                <c:pt idx="36">
                  <c:v>14/2/2020</c:v>
                </c:pt>
                <c:pt idx="37">
                  <c:v>19/2/2020</c:v>
                </c:pt>
                <c:pt idx="38">
                  <c:v>26/2/2020</c:v>
                </c:pt>
                <c:pt idx="39">
                  <c:v>27/03/2020</c:v>
                </c:pt>
                <c:pt idx="40">
                  <c:v>27/03/2020</c:v>
                </c:pt>
                <c:pt idx="41">
                  <c:v>30/03/2020</c:v>
                </c:pt>
                <c:pt idx="42">
                  <c:v>02/04/2020</c:v>
                </c:pt>
                <c:pt idx="43">
                  <c:v>02/04/2020</c:v>
                </c:pt>
                <c:pt idx="44">
                  <c:v>02/04/2020</c:v>
                </c:pt>
                <c:pt idx="45">
                  <c:v>07/04/2020</c:v>
                </c:pt>
                <c:pt idx="46">
                  <c:v>07/04/2020</c:v>
                </c:pt>
                <c:pt idx="47">
                  <c:v>07/04/2020</c:v>
                </c:pt>
                <c:pt idx="48">
                  <c:v>07/04/2020</c:v>
                </c:pt>
                <c:pt idx="49">
                  <c:v>07/04/2020</c:v>
                </c:pt>
                <c:pt idx="50">
                  <c:v>07/04/2020</c:v>
                </c:pt>
                <c:pt idx="51">
                  <c:v>08/04/2020</c:v>
                </c:pt>
                <c:pt idx="52">
                  <c:v>13/04/2020</c:v>
                </c:pt>
                <c:pt idx="53">
                  <c:v>13/04/2020</c:v>
                </c:pt>
                <c:pt idx="54">
                  <c:v>13/04/2020</c:v>
                </c:pt>
                <c:pt idx="55">
                  <c:v>13/04/2020</c:v>
                </c:pt>
                <c:pt idx="56">
                  <c:v>13/04/2020</c:v>
                </c:pt>
                <c:pt idx="57">
                  <c:v>13/04/2020</c:v>
                </c:pt>
                <c:pt idx="58">
                  <c:v>13/04/2020</c:v>
                </c:pt>
                <c:pt idx="59">
                  <c:v>14/04/2020</c:v>
                </c:pt>
                <c:pt idx="60">
                  <c:v>14/04/2020</c:v>
                </c:pt>
                <c:pt idx="61">
                  <c:v>14/04/2020</c:v>
                </c:pt>
                <c:pt idx="62">
                  <c:v>15/04/2020</c:v>
                </c:pt>
                <c:pt idx="63">
                  <c:v>15/04/2020</c:v>
                </c:pt>
                <c:pt idx="64">
                  <c:v>15/04/2020</c:v>
                </c:pt>
                <c:pt idx="65">
                  <c:v>15/04/2020</c:v>
                </c:pt>
                <c:pt idx="66">
                  <c:v>15/04/2020</c:v>
                </c:pt>
                <c:pt idx="67">
                  <c:v>15/04/2020</c:v>
                </c:pt>
                <c:pt idx="68">
                  <c:v>15/04/2020</c:v>
                </c:pt>
                <c:pt idx="69">
                  <c:v>15/04/2020</c:v>
                </c:pt>
                <c:pt idx="70">
                  <c:v>15/04/2020</c:v>
                </c:pt>
                <c:pt idx="71">
                  <c:v>15/04/2020</c:v>
                </c:pt>
                <c:pt idx="72">
                  <c:v>15/04/2020</c:v>
                </c:pt>
                <c:pt idx="73">
                  <c:v>16/04/2020</c:v>
                </c:pt>
                <c:pt idx="74">
                  <c:v>16/04/2020</c:v>
                </c:pt>
                <c:pt idx="75">
                  <c:v>17/04/2020</c:v>
                </c:pt>
                <c:pt idx="76">
                  <c:v>21/04/2020</c:v>
                </c:pt>
                <c:pt idx="77">
                  <c:v>22/04/2020</c:v>
                </c:pt>
                <c:pt idx="78">
                  <c:v>22/04/2020</c:v>
                </c:pt>
                <c:pt idx="79">
                  <c:v>22/04/2020</c:v>
                </c:pt>
                <c:pt idx="80">
                  <c:v>22/04/2020</c:v>
                </c:pt>
                <c:pt idx="81">
                  <c:v>22/04/2020</c:v>
                </c:pt>
                <c:pt idx="82">
                  <c:v>23/04/2020</c:v>
                </c:pt>
                <c:pt idx="83">
                  <c:v>23/04/2020</c:v>
                </c:pt>
                <c:pt idx="84">
                  <c:v>23/04/2020</c:v>
                </c:pt>
                <c:pt idx="85">
                  <c:v>24/04/2020</c:v>
                </c:pt>
                <c:pt idx="86">
                  <c:v>24/04/2020</c:v>
                </c:pt>
                <c:pt idx="87">
                  <c:v>24/04/2020</c:v>
                </c:pt>
                <c:pt idx="88">
                  <c:v>24/04/2020</c:v>
                </c:pt>
                <c:pt idx="89">
                  <c:v>24/04/2020</c:v>
                </c:pt>
                <c:pt idx="90">
                  <c:v>28/04/2020</c:v>
                </c:pt>
                <c:pt idx="91">
                  <c:v>28/04/2020</c:v>
                </c:pt>
                <c:pt idx="92">
                  <c:v>29/04/2020</c:v>
                </c:pt>
                <c:pt idx="93">
                  <c:v>29/04/2020</c:v>
                </c:pt>
                <c:pt idx="94">
                  <c:v>08/05/2020</c:v>
                </c:pt>
                <c:pt idx="95">
                  <c:v>08/05/2020</c:v>
                </c:pt>
                <c:pt idx="96">
                  <c:v>08/05/2020</c:v>
                </c:pt>
                <c:pt idx="97">
                  <c:v>08/05/2020</c:v>
                </c:pt>
                <c:pt idx="98">
                  <c:v>11/05/2020</c:v>
                </c:pt>
                <c:pt idx="99">
                  <c:v>11/05/2020</c:v>
                </c:pt>
                <c:pt idx="100">
                  <c:v>12/05/2020</c:v>
                </c:pt>
                <c:pt idx="101">
                  <c:v>12/05/2020</c:v>
                </c:pt>
                <c:pt idx="102">
                  <c:v>12/05/2020</c:v>
                </c:pt>
                <c:pt idx="103">
                  <c:v>14/05/2020</c:v>
                </c:pt>
                <c:pt idx="104">
                  <c:v>14/05/2020</c:v>
                </c:pt>
                <c:pt idx="105">
                  <c:v>14/05/2020</c:v>
                </c:pt>
                <c:pt idx="106">
                  <c:v>14/05/2020</c:v>
                </c:pt>
                <c:pt idx="107">
                  <c:v>14/05/2020</c:v>
                </c:pt>
                <c:pt idx="108">
                  <c:v>14/05/2020</c:v>
                </c:pt>
                <c:pt idx="109">
                  <c:v>15/05/2020</c:v>
                </c:pt>
                <c:pt idx="110">
                  <c:v>15/05/2020</c:v>
                </c:pt>
                <c:pt idx="111">
                  <c:v>18/05/2020</c:v>
                </c:pt>
                <c:pt idx="112">
                  <c:v>18/05/2020</c:v>
                </c:pt>
                <c:pt idx="113">
                  <c:v>19/05/2020</c:v>
                </c:pt>
                <c:pt idx="114">
                  <c:v>19/05/2020</c:v>
                </c:pt>
                <c:pt idx="115">
                  <c:v>19/05/2020</c:v>
                </c:pt>
                <c:pt idx="116">
                  <c:v>19/05/2020</c:v>
                </c:pt>
                <c:pt idx="117">
                  <c:v>20/05/2020</c:v>
                </c:pt>
                <c:pt idx="118">
                  <c:v>21/05/2020</c:v>
                </c:pt>
                <c:pt idx="119">
                  <c:v>21/05/2020</c:v>
                </c:pt>
                <c:pt idx="120">
                  <c:v>22/05/2020</c:v>
                </c:pt>
                <c:pt idx="121">
                  <c:v>22/05/2020</c:v>
                </c:pt>
                <c:pt idx="122">
                  <c:v>26/05/2020</c:v>
                </c:pt>
                <c:pt idx="123">
                  <c:v>26/05/2020</c:v>
                </c:pt>
                <c:pt idx="124">
                  <c:v>26/05/2020</c:v>
                </c:pt>
                <c:pt idx="125">
                  <c:v>26/05/2020</c:v>
                </c:pt>
                <c:pt idx="126">
                  <c:v>26/05/2020</c:v>
                </c:pt>
                <c:pt idx="127">
                  <c:v>27/05/2020</c:v>
                </c:pt>
                <c:pt idx="128">
                  <c:v>29/05/2020</c:v>
                </c:pt>
                <c:pt idx="129">
                  <c:v>29/05/2020</c:v>
                </c:pt>
                <c:pt idx="130">
                  <c:v>29/05/2020</c:v>
                </c:pt>
                <c:pt idx="131">
                  <c:v>01/06/2020</c:v>
                </c:pt>
                <c:pt idx="132">
                  <c:v>01/06/2020</c:v>
                </c:pt>
                <c:pt idx="133">
                  <c:v>02/06/2020</c:v>
                </c:pt>
                <c:pt idx="134">
                  <c:v>02/06/2020</c:v>
                </c:pt>
                <c:pt idx="135">
                  <c:v>02/06/2020</c:v>
                </c:pt>
                <c:pt idx="136">
                  <c:v>02/06/2020</c:v>
                </c:pt>
                <c:pt idx="137">
                  <c:v>03/06/2020</c:v>
                </c:pt>
                <c:pt idx="138">
                  <c:v>03/06/2020</c:v>
                </c:pt>
                <c:pt idx="139">
                  <c:v>03/06/2020</c:v>
                </c:pt>
                <c:pt idx="140">
                  <c:v>05/06/2020</c:v>
                </c:pt>
                <c:pt idx="141">
                  <c:v>05/06/2020</c:v>
                </c:pt>
                <c:pt idx="142">
                  <c:v>05/06/2020</c:v>
                </c:pt>
                <c:pt idx="143">
                  <c:v>05/06/2020</c:v>
                </c:pt>
                <c:pt idx="144">
                  <c:v>05/06/2020</c:v>
                </c:pt>
                <c:pt idx="145">
                  <c:v>05/06/2020</c:v>
                </c:pt>
                <c:pt idx="146">
                  <c:v>05/06/2020</c:v>
                </c:pt>
                <c:pt idx="147">
                  <c:v>08/06/2020</c:v>
                </c:pt>
                <c:pt idx="148">
                  <c:v>08/06/2020</c:v>
                </c:pt>
                <c:pt idx="149">
                  <c:v>08/06/2020</c:v>
                </c:pt>
                <c:pt idx="150">
                  <c:v>09/06/2020</c:v>
                </c:pt>
                <c:pt idx="151">
                  <c:v>09/06/2020</c:v>
                </c:pt>
                <c:pt idx="152">
                  <c:v>10/06/2020</c:v>
                </c:pt>
                <c:pt idx="153">
                  <c:v>10/06/2020</c:v>
                </c:pt>
                <c:pt idx="154">
                  <c:v>11/06/2020</c:v>
                </c:pt>
                <c:pt idx="155">
                  <c:v>11/06/2020</c:v>
                </c:pt>
                <c:pt idx="156">
                  <c:v>11/06/2020</c:v>
                </c:pt>
                <c:pt idx="157">
                  <c:v>12/06/2020</c:v>
                </c:pt>
                <c:pt idx="158">
                  <c:v>08/07/2020</c:v>
                </c:pt>
                <c:pt idx="159">
                  <c:v>09/07/2020</c:v>
                </c:pt>
                <c:pt idx="160">
                  <c:v>09/07/2020</c:v>
                </c:pt>
                <c:pt idx="161">
                  <c:v>09/07/2020</c:v>
                </c:pt>
                <c:pt idx="162">
                  <c:v>09/07/2020</c:v>
                </c:pt>
                <c:pt idx="163">
                  <c:v>10/07/2020</c:v>
                </c:pt>
                <c:pt idx="164">
                  <c:v>13/07/2020</c:v>
                </c:pt>
                <c:pt idx="165">
                  <c:v>13/07/2020</c:v>
                </c:pt>
                <c:pt idx="166">
                  <c:v>13/07/2020</c:v>
                </c:pt>
                <c:pt idx="167">
                  <c:v>17/07/2020</c:v>
                </c:pt>
                <c:pt idx="168">
                  <c:v>17/07/2020</c:v>
                </c:pt>
                <c:pt idx="169">
                  <c:v>20/07/2020</c:v>
                </c:pt>
                <c:pt idx="170">
                  <c:v>20/07/2020</c:v>
                </c:pt>
                <c:pt idx="171">
                  <c:v>20/07/2020</c:v>
                </c:pt>
                <c:pt idx="172">
                  <c:v>21/07/2020</c:v>
                </c:pt>
                <c:pt idx="173">
                  <c:v>21/07/2020</c:v>
                </c:pt>
                <c:pt idx="174">
                  <c:v>21/07/2020</c:v>
                </c:pt>
                <c:pt idx="175">
                  <c:v>28/07/2020</c:v>
                </c:pt>
                <c:pt idx="176">
                  <c:v>28/07/2020</c:v>
                </c:pt>
                <c:pt idx="177">
                  <c:v>28/07/2020</c:v>
                </c:pt>
                <c:pt idx="178">
                  <c:v>29/07/2020</c:v>
                </c:pt>
                <c:pt idx="179">
                  <c:v>29/07/2020</c:v>
                </c:pt>
                <c:pt idx="180">
                  <c:v>29/07/2020</c:v>
                </c:pt>
                <c:pt idx="181">
                  <c:v>29/07/2020</c:v>
                </c:pt>
                <c:pt idx="182">
                  <c:v>30/07/2020</c:v>
                </c:pt>
                <c:pt idx="183">
                  <c:v>31/07/2020</c:v>
                </c:pt>
                <c:pt idx="184">
                  <c:v>31/07/2020</c:v>
                </c:pt>
                <c:pt idx="185">
                  <c:v>31/07/2020</c:v>
                </c:pt>
                <c:pt idx="186">
                  <c:v>31/07/2020</c:v>
                </c:pt>
                <c:pt idx="187">
                  <c:v>03/08/2020</c:v>
                </c:pt>
                <c:pt idx="188">
                  <c:v>04/08/2020</c:v>
                </c:pt>
                <c:pt idx="189">
                  <c:v>04/08/2020</c:v>
                </c:pt>
                <c:pt idx="190">
                  <c:v>05/08/2020</c:v>
                </c:pt>
                <c:pt idx="191">
                  <c:v>05/08/2020</c:v>
                </c:pt>
                <c:pt idx="192">
                  <c:v>06/08/2020</c:v>
                </c:pt>
                <c:pt idx="193">
                  <c:v>07/08/2020</c:v>
                </c:pt>
                <c:pt idx="194">
                  <c:v>07/08/2020</c:v>
                </c:pt>
                <c:pt idx="195">
                  <c:v>07/08/2020</c:v>
                </c:pt>
                <c:pt idx="196">
                  <c:v>07/08/2020</c:v>
                </c:pt>
                <c:pt idx="197">
                  <c:v>07/08/2020</c:v>
                </c:pt>
                <c:pt idx="198">
                  <c:v>10/08/2020</c:v>
                </c:pt>
                <c:pt idx="199">
                  <c:v>10/08/2020</c:v>
                </c:pt>
                <c:pt idx="200">
                  <c:v>11/08/2020</c:v>
                </c:pt>
                <c:pt idx="201">
                  <c:v>11/08/2020</c:v>
                </c:pt>
                <c:pt idx="202">
                  <c:v>11/08/2020</c:v>
                </c:pt>
                <c:pt idx="203">
                  <c:v>11/08/2020</c:v>
                </c:pt>
                <c:pt idx="204">
                  <c:v>12/08/2020</c:v>
                </c:pt>
                <c:pt idx="205">
                  <c:v>18/08/2020</c:v>
                </c:pt>
                <c:pt idx="206">
                  <c:v>19/08/2020</c:v>
                </c:pt>
                <c:pt idx="207">
                  <c:v>20/08/2020</c:v>
                </c:pt>
                <c:pt idx="208">
                  <c:v>20/08/2020</c:v>
                </c:pt>
                <c:pt idx="209">
                  <c:v>24/08/2020</c:v>
                </c:pt>
                <c:pt idx="210">
                  <c:v>24/08/2020</c:v>
                </c:pt>
                <c:pt idx="211">
                  <c:v>24/08/2020</c:v>
                </c:pt>
                <c:pt idx="212">
                  <c:v>24/08/2020</c:v>
                </c:pt>
                <c:pt idx="213">
                  <c:v>26/08/2020</c:v>
                </c:pt>
                <c:pt idx="214">
                  <c:v>26/08/2020</c:v>
                </c:pt>
                <c:pt idx="215">
                  <c:v>27/08/2020</c:v>
                </c:pt>
                <c:pt idx="216">
                  <c:v>28/08/2020</c:v>
                </c:pt>
                <c:pt idx="217">
                  <c:v>28/08/2020</c:v>
                </c:pt>
                <c:pt idx="218">
                  <c:v>28/08/2020</c:v>
                </c:pt>
                <c:pt idx="219">
                  <c:v>31/08/2020</c:v>
                </c:pt>
                <c:pt idx="220">
                  <c:v>01/09/2020</c:v>
                </c:pt>
                <c:pt idx="221">
                  <c:v>01/09/2020</c:v>
                </c:pt>
                <c:pt idx="222">
                  <c:v>02/09/2020</c:v>
                </c:pt>
                <c:pt idx="223">
                  <c:v>03/09/2020</c:v>
                </c:pt>
                <c:pt idx="224">
                  <c:v>03/09/2020</c:v>
                </c:pt>
                <c:pt idx="225">
                  <c:v>04/09/2020</c:v>
                </c:pt>
                <c:pt idx="226">
                  <c:v>07/09/2020</c:v>
                </c:pt>
                <c:pt idx="227">
                  <c:v>07/09/2020</c:v>
                </c:pt>
                <c:pt idx="228">
                  <c:v>07/09/2020</c:v>
                </c:pt>
                <c:pt idx="229">
                  <c:v>07/09/2020</c:v>
                </c:pt>
                <c:pt idx="230">
                  <c:v>07/09/2020</c:v>
                </c:pt>
                <c:pt idx="231">
                  <c:v>07/09/2020</c:v>
                </c:pt>
                <c:pt idx="232">
                  <c:v>07/09/2020</c:v>
                </c:pt>
                <c:pt idx="233">
                  <c:v>07/09/2020</c:v>
                </c:pt>
                <c:pt idx="234">
                  <c:v>08/09/2020</c:v>
                </c:pt>
                <c:pt idx="235">
                  <c:v>08/09/2020</c:v>
                </c:pt>
                <c:pt idx="236">
                  <c:v>08/09/2020</c:v>
                </c:pt>
                <c:pt idx="237">
                  <c:v>08/09/2020</c:v>
                </c:pt>
                <c:pt idx="238">
                  <c:v>09/09/2020</c:v>
                </c:pt>
                <c:pt idx="239">
                  <c:v>10/09/2020</c:v>
                </c:pt>
                <c:pt idx="240">
                  <c:v>10/09/2020</c:v>
                </c:pt>
                <c:pt idx="241">
                  <c:v>10/09/2020</c:v>
                </c:pt>
                <c:pt idx="242">
                  <c:v>10/09/2020</c:v>
                </c:pt>
                <c:pt idx="243">
                  <c:v>11/09/2020</c:v>
                </c:pt>
                <c:pt idx="244">
                  <c:v>16/09/2020</c:v>
                </c:pt>
                <c:pt idx="245">
                  <c:v>16/09/2020</c:v>
                </c:pt>
                <c:pt idx="246">
                  <c:v>18/09/2020</c:v>
                </c:pt>
                <c:pt idx="247">
                  <c:v>18/09/2020</c:v>
                </c:pt>
                <c:pt idx="248">
                  <c:v>25/09/2020</c:v>
                </c:pt>
                <c:pt idx="249">
                  <c:v>25/09/2020</c:v>
                </c:pt>
                <c:pt idx="250">
                  <c:v>28/09/2020</c:v>
                </c:pt>
                <c:pt idx="251">
                  <c:v>29/09/2020</c:v>
                </c:pt>
                <c:pt idx="252">
                  <c:v>29/09/2020</c:v>
                </c:pt>
                <c:pt idx="253">
                  <c:v>29/09/2020</c:v>
                </c:pt>
                <c:pt idx="254">
                  <c:v>29/09/2020</c:v>
                </c:pt>
                <c:pt idx="255">
                  <c:v>30/09/2020</c:v>
                </c:pt>
                <c:pt idx="256">
                  <c:v>30/09/2020</c:v>
                </c:pt>
                <c:pt idx="257">
                  <c:v>01/10/2020</c:v>
                </c:pt>
                <c:pt idx="258">
                  <c:v>01/10/2020</c:v>
                </c:pt>
                <c:pt idx="259">
                  <c:v>02/10/2020</c:v>
                </c:pt>
                <c:pt idx="260">
                  <c:v>07/10/2020</c:v>
                </c:pt>
                <c:pt idx="261">
                  <c:v>08/10/2020</c:v>
                </c:pt>
                <c:pt idx="262">
                  <c:v>13/10/2020</c:v>
                </c:pt>
                <c:pt idx="263">
                  <c:v>13/10/2020</c:v>
                </c:pt>
                <c:pt idx="264">
                  <c:v>13/10/2020</c:v>
                </c:pt>
                <c:pt idx="265">
                  <c:v>15/10/2020</c:v>
                </c:pt>
                <c:pt idx="266">
                  <c:v>15/10/2020</c:v>
                </c:pt>
                <c:pt idx="267">
                  <c:v>16/10/2020</c:v>
                </c:pt>
                <c:pt idx="268">
                  <c:v>19/10/2020</c:v>
                </c:pt>
                <c:pt idx="269">
                  <c:v>19/10/2020</c:v>
                </c:pt>
                <c:pt idx="270">
                  <c:v>19/10/2020</c:v>
                </c:pt>
                <c:pt idx="271">
                  <c:v>22/10/2020</c:v>
                </c:pt>
                <c:pt idx="272">
                  <c:v>22/10/2020</c:v>
                </c:pt>
                <c:pt idx="273">
                  <c:v>22/10/2020</c:v>
                </c:pt>
                <c:pt idx="274">
                  <c:v>23/10/2020</c:v>
                </c:pt>
                <c:pt idx="275">
                  <c:v>26/10/2020</c:v>
                </c:pt>
                <c:pt idx="276">
                  <c:v>26/10/2020</c:v>
                </c:pt>
                <c:pt idx="277">
                  <c:v>26/10/2020</c:v>
                </c:pt>
                <c:pt idx="278">
                  <c:v>26/10/2020</c:v>
                </c:pt>
                <c:pt idx="279">
                  <c:v>26/10/2020</c:v>
                </c:pt>
              </c:strCache>
            </c:strRef>
          </c:cat>
          <c:val>
            <c:numRef>
              <c:f>'BVCC COMPRA'!$K$2:$K$281</c:f>
              <c:numCache>
                <c:formatCode>_ * #,##0.0000_ ;_ * \-#,##0.0000_ ;_ * "-"??_ ;_ @_ </c:formatCode>
                <c:ptCount val="280"/>
                <c:pt idx="0">
                  <c:v>0.40153817999206792</c:v>
                </c:pt>
                <c:pt idx="1">
                  <c:v>0.40153817999206792</c:v>
                </c:pt>
                <c:pt idx="2">
                  <c:v>0.32109646147508869</c:v>
                </c:pt>
                <c:pt idx="3">
                  <c:v>0.32109646147508869</c:v>
                </c:pt>
                <c:pt idx="4">
                  <c:v>0.32317759886532532</c:v>
                </c:pt>
                <c:pt idx="5">
                  <c:v>0.32317759886532532</c:v>
                </c:pt>
                <c:pt idx="6">
                  <c:v>0.28216522273307793</c:v>
                </c:pt>
                <c:pt idx="7">
                  <c:v>0.28066313235838886</c:v>
                </c:pt>
                <c:pt idx="8">
                  <c:v>0.28066313235838886</c:v>
                </c:pt>
                <c:pt idx="9">
                  <c:v>0.28066313235838886</c:v>
                </c:pt>
                <c:pt idx="10">
                  <c:v>0.28004336699306492</c:v>
                </c:pt>
                <c:pt idx="11">
                  <c:v>0.28004336699306492</c:v>
                </c:pt>
                <c:pt idx="12">
                  <c:v>0.28004336699306492</c:v>
                </c:pt>
                <c:pt idx="13">
                  <c:v>0.28004336699306492</c:v>
                </c:pt>
                <c:pt idx="14">
                  <c:v>0.28004336699306492</c:v>
                </c:pt>
                <c:pt idx="15">
                  <c:v>0.28004336699306492</c:v>
                </c:pt>
                <c:pt idx="16">
                  <c:v>0.25524756405082827</c:v>
                </c:pt>
                <c:pt idx="17">
                  <c:v>0.25524756405082827</c:v>
                </c:pt>
                <c:pt idx="18">
                  <c:v>0.25524756405082827</c:v>
                </c:pt>
                <c:pt idx="19">
                  <c:v>0.25524756405082827</c:v>
                </c:pt>
                <c:pt idx="20">
                  <c:v>0.25524756405082827</c:v>
                </c:pt>
                <c:pt idx="21">
                  <c:v>0.25524756405082827</c:v>
                </c:pt>
                <c:pt idx="22">
                  <c:v>0.27907067002890557</c:v>
                </c:pt>
                <c:pt idx="23">
                  <c:v>0.22641477292892523</c:v>
                </c:pt>
                <c:pt idx="24">
                  <c:v>0.23932248951964938</c:v>
                </c:pt>
                <c:pt idx="25">
                  <c:v>0.17410762488490225</c:v>
                </c:pt>
                <c:pt idx="26">
                  <c:v>0.15444806954562099</c:v>
                </c:pt>
                <c:pt idx="27">
                  <c:v>0.34899573345919616</c:v>
                </c:pt>
                <c:pt idx="28">
                  <c:v>0.34899573345919616</c:v>
                </c:pt>
                <c:pt idx="29">
                  <c:v>0.30332609292309926</c:v>
                </c:pt>
                <c:pt idx="30">
                  <c:v>0.30332609292309926</c:v>
                </c:pt>
                <c:pt idx="31">
                  <c:v>0.30332609292309926</c:v>
                </c:pt>
                <c:pt idx="32">
                  <c:v>0.30332609292309926</c:v>
                </c:pt>
                <c:pt idx="33">
                  <c:v>0.28892902145100069</c:v>
                </c:pt>
                <c:pt idx="34">
                  <c:v>0.28892902145100069</c:v>
                </c:pt>
                <c:pt idx="35">
                  <c:v>0.28368176377110327</c:v>
                </c:pt>
                <c:pt idx="36">
                  <c:v>0.30509791061489844</c:v>
                </c:pt>
                <c:pt idx="37">
                  <c:v>0.26093795801389241</c:v>
                </c:pt>
                <c:pt idx="38">
                  <c:v>0.25221185330517176</c:v>
                </c:pt>
                <c:pt idx="39">
                  <c:v>0.24997005906379624</c:v>
                </c:pt>
                <c:pt idx="40">
                  <c:v>0.24997005906379624</c:v>
                </c:pt>
                <c:pt idx="41">
                  <c:v>0.25538775443648176</c:v>
                </c:pt>
                <c:pt idx="42">
                  <c:v>0.25976074281021433</c:v>
                </c:pt>
                <c:pt idx="43">
                  <c:v>0.25976074281021433</c:v>
                </c:pt>
                <c:pt idx="44">
                  <c:v>0.25976074281021433</c:v>
                </c:pt>
                <c:pt idx="45">
                  <c:v>0.37895261832471272</c:v>
                </c:pt>
                <c:pt idx="46">
                  <c:v>0.37895261832471272</c:v>
                </c:pt>
                <c:pt idx="47">
                  <c:v>0.37895261832471272</c:v>
                </c:pt>
                <c:pt idx="48">
                  <c:v>0.37895261832471272</c:v>
                </c:pt>
                <c:pt idx="49">
                  <c:v>0.37895261832471272</c:v>
                </c:pt>
                <c:pt idx="50">
                  <c:v>0.37895261832471272</c:v>
                </c:pt>
                <c:pt idx="51">
                  <c:v>0.38289411826913711</c:v>
                </c:pt>
                <c:pt idx="52">
                  <c:v>0.39611753479072581</c:v>
                </c:pt>
                <c:pt idx="53">
                  <c:v>0.39611753479072581</c:v>
                </c:pt>
                <c:pt idx="54">
                  <c:v>0.39611753479072581</c:v>
                </c:pt>
                <c:pt idx="55">
                  <c:v>0.39611753479072581</c:v>
                </c:pt>
                <c:pt idx="56">
                  <c:v>0.39611753479072581</c:v>
                </c:pt>
                <c:pt idx="57">
                  <c:v>0.39611753479072581</c:v>
                </c:pt>
                <c:pt idx="58">
                  <c:v>0.39611753479072581</c:v>
                </c:pt>
                <c:pt idx="59">
                  <c:v>0.40403489433059842</c:v>
                </c:pt>
                <c:pt idx="60">
                  <c:v>0.40403489433059842</c:v>
                </c:pt>
                <c:pt idx="61">
                  <c:v>0.40403489433059842</c:v>
                </c:pt>
                <c:pt idx="62">
                  <c:v>0.38301396592257275</c:v>
                </c:pt>
                <c:pt idx="63">
                  <c:v>0.38301396592257275</c:v>
                </c:pt>
                <c:pt idx="64">
                  <c:v>0.38301396592257275</c:v>
                </c:pt>
                <c:pt idx="65">
                  <c:v>0.38301396592257275</c:v>
                </c:pt>
                <c:pt idx="66">
                  <c:v>0.38301396592257275</c:v>
                </c:pt>
                <c:pt idx="67">
                  <c:v>0.38301396592257275</c:v>
                </c:pt>
                <c:pt idx="68">
                  <c:v>0.38301396592257275</c:v>
                </c:pt>
                <c:pt idx="69">
                  <c:v>0.38301396592257275</c:v>
                </c:pt>
                <c:pt idx="70">
                  <c:v>0.38301396592257275</c:v>
                </c:pt>
                <c:pt idx="71">
                  <c:v>0.38301396592257275</c:v>
                </c:pt>
                <c:pt idx="72">
                  <c:v>0.38301396592257275</c:v>
                </c:pt>
                <c:pt idx="73">
                  <c:v>0.34610017168378399</c:v>
                </c:pt>
                <c:pt idx="74">
                  <c:v>0.34610017168378399</c:v>
                </c:pt>
                <c:pt idx="75">
                  <c:v>0.29767789995738297</c:v>
                </c:pt>
                <c:pt idx="76">
                  <c:v>0.33464985549694282</c:v>
                </c:pt>
                <c:pt idx="77">
                  <c:v>0.3516842582076235</c:v>
                </c:pt>
                <c:pt idx="78">
                  <c:v>0.3516842582076235</c:v>
                </c:pt>
                <c:pt idx="79">
                  <c:v>0.3516842582076235</c:v>
                </c:pt>
                <c:pt idx="80">
                  <c:v>0.3516842582076235</c:v>
                </c:pt>
                <c:pt idx="81">
                  <c:v>0.3516842582076235</c:v>
                </c:pt>
                <c:pt idx="82">
                  <c:v>0.3516842582076235</c:v>
                </c:pt>
                <c:pt idx="83">
                  <c:v>0.3516842582076235</c:v>
                </c:pt>
                <c:pt idx="84">
                  <c:v>0.26460652959508341</c:v>
                </c:pt>
                <c:pt idx="85">
                  <c:v>0.25644685687629232</c:v>
                </c:pt>
                <c:pt idx="86">
                  <c:v>0.25644685687629232</c:v>
                </c:pt>
                <c:pt idx="87">
                  <c:v>0.25644685687629232</c:v>
                </c:pt>
                <c:pt idx="88">
                  <c:v>0.25644685687629232</c:v>
                </c:pt>
                <c:pt idx="89">
                  <c:v>0.25644685687629232</c:v>
                </c:pt>
                <c:pt idx="90">
                  <c:v>0.25427763669103542</c:v>
                </c:pt>
                <c:pt idx="91">
                  <c:v>0.25427763669103542</c:v>
                </c:pt>
                <c:pt idx="92">
                  <c:v>0.26596856251591061</c:v>
                </c:pt>
                <c:pt idx="93">
                  <c:v>0.26596856251591061</c:v>
                </c:pt>
                <c:pt idx="94">
                  <c:v>0.28331424943003986</c:v>
                </c:pt>
                <c:pt idx="95">
                  <c:v>0.28331424943003986</c:v>
                </c:pt>
                <c:pt idx="96">
                  <c:v>0.28331424943003986</c:v>
                </c:pt>
                <c:pt idx="97">
                  <c:v>0.28331424943003986</c:v>
                </c:pt>
                <c:pt idx="98">
                  <c:v>0.27358318411422516</c:v>
                </c:pt>
                <c:pt idx="99">
                  <c:v>0.27358318411422516</c:v>
                </c:pt>
                <c:pt idx="100">
                  <c:v>0.25236652901965256</c:v>
                </c:pt>
                <c:pt idx="101">
                  <c:v>0.25236652901965256</c:v>
                </c:pt>
                <c:pt idx="102">
                  <c:v>0.25236652901965256</c:v>
                </c:pt>
                <c:pt idx="103">
                  <c:v>0.24016799172383779</c:v>
                </c:pt>
                <c:pt idx="104">
                  <c:v>0.24016799172383779</c:v>
                </c:pt>
                <c:pt idx="105">
                  <c:v>0.24016799172383779</c:v>
                </c:pt>
                <c:pt idx="106">
                  <c:v>0.24016799172383779</c:v>
                </c:pt>
                <c:pt idx="107">
                  <c:v>0.24016799172383779</c:v>
                </c:pt>
                <c:pt idx="108">
                  <c:v>0.24016799172383779</c:v>
                </c:pt>
                <c:pt idx="109">
                  <c:v>0.23998783336543428</c:v>
                </c:pt>
                <c:pt idx="110">
                  <c:v>0.23998783336543428</c:v>
                </c:pt>
                <c:pt idx="111">
                  <c:v>0.24036825410802454</c:v>
                </c:pt>
                <c:pt idx="112">
                  <c:v>0.24036825410802454</c:v>
                </c:pt>
                <c:pt idx="113">
                  <c:v>0.23999441310460431</c:v>
                </c:pt>
                <c:pt idx="114">
                  <c:v>0.23999441310460431</c:v>
                </c:pt>
                <c:pt idx="115">
                  <c:v>0.23999441310460431</c:v>
                </c:pt>
                <c:pt idx="116">
                  <c:v>0.23999441310460431</c:v>
                </c:pt>
                <c:pt idx="117">
                  <c:v>0.23792044457304523</c:v>
                </c:pt>
                <c:pt idx="118">
                  <c:v>0.23428922634815702</c:v>
                </c:pt>
                <c:pt idx="119">
                  <c:v>0.23428922634815702</c:v>
                </c:pt>
                <c:pt idx="120">
                  <c:v>0.24132260854979828</c:v>
                </c:pt>
                <c:pt idx="121">
                  <c:v>0.24132260854979828</c:v>
                </c:pt>
                <c:pt idx="122">
                  <c:v>0.22898278651106754</c:v>
                </c:pt>
                <c:pt idx="123">
                  <c:v>0.22898278651106754</c:v>
                </c:pt>
                <c:pt idx="124">
                  <c:v>0.22898278651106754</c:v>
                </c:pt>
                <c:pt idx="125">
                  <c:v>0.22898278651106754</c:v>
                </c:pt>
                <c:pt idx="126">
                  <c:v>0.22898278651106754</c:v>
                </c:pt>
                <c:pt idx="127">
                  <c:v>0.23260102467264199</c:v>
                </c:pt>
                <c:pt idx="128">
                  <c:v>0.25353046920837796</c:v>
                </c:pt>
                <c:pt idx="129">
                  <c:v>0.25353046920837796</c:v>
                </c:pt>
                <c:pt idx="130">
                  <c:v>0.25353046920837796</c:v>
                </c:pt>
                <c:pt idx="131">
                  <c:v>0.24986044322566345</c:v>
                </c:pt>
                <c:pt idx="132">
                  <c:v>0.25102815095814285</c:v>
                </c:pt>
                <c:pt idx="133">
                  <c:v>0.25863506462354108</c:v>
                </c:pt>
                <c:pt idx="134">
                  <c:v>0.25863506462354108</c:v>
                </c:pt>
                <c:pt idx="135">
                  <c:v>0.25863506462354108</c:v>
                </c:pt>
                <c:pt idx="136">
                  <c:v>0.25863506462354108</c:v>
                </c:pt>
                <c:pt idx="137">
                  <c:v>0.28956984686282738</c:v>
                </c:pt>
                <c:pt idx="138">
                  <c:v>0.28956984686282738</c:v>
                </c:pt>
                <c:pt idx="139">
                  <c:v>0.28956984686282738</c:v>
                </c:pt>
                <c:pt idx="140">
                  <c:v>0.25169177380078367</c:v>
                </c:pt>
                <c:pt idx="141">
                  <c:v>0.25169177380078367</c:v>
                </c:pt>
                <c:pt idx="142">
                  <c:v>0.25169177380078367</c:v>
                </c:pt>
                <c:pt idx="143">
                  <c:v>0.25169177380078367</c:v>
                </c:pt>
                <c:pt idx="144">
                  <c:v>0.25169177380078367</c:v>
                </c:pt>
                <c:pt idx="145">
                  <c:v>0.25169177380078367</c:v>
                </c:pt>
                <c:pt idx="146">
                  <c:v>0.25169177380078367</c:v>
                </c:pt>
                <c:pt idx="147">
                  <c:v>0.32658240064636224</c:v>
                </c:pt>
                <c:pt idx="148">
                  <c:v>0.32658240064636224</c:v>
                </c:pt>
                <c:pt idx="149">
                  <c:v>0.32658240064636224</c:v>
                </c:pt>
                <c:pt idx="150">
                  <c:v>0.32797621557658269</c:v>
                </c:pt>
                <c:pt idx="151">
                  <c:v>0.32797621557658269</c:v>
                </c:pt>
                <c:pt idx="152">
                  <c:v>0.23496957408046285</c:v>
                </c:pt>
                <c:pt idx="153">
                  <c:v>0.23496957408046285</c:v>
                </c:pt>
                <c:pt idx="154">
                  <c:v>0.23727748734266807</c:v>
                </c:pt>
                <c:pt idx="155">
                  <c:v>0.23727748734266807</c:v>
                </c:pt>
                <c:pt idx="156">
                  <c:v>0.23727748734266807</c:v>
                </c:pt>
                <c:pt idx="157">
                  <c:v>0.23488549020769581</c:v>
                </c:pt>
                <c:pt idx="158">
                  <c:v>0.21638606994877682</c:v>
                </c:pt>
                <c:pt idx="159">
                  <c:v>0.20307426645585197</c:v>
                </c:pt>
                <c:pt idx="160">
                  <c:v>0.20307426645585197</c:v>
                </c:pt>
                <c:pt idx="161">
                  <c:v>0.20307426645585197</c:v>
                </c:pt>
                <c:pt idx="162">
                  <c:v>0.20307426645585197</c:v>
                </c:pt>
                <c:pt idx="163">
                  <c:v>0.20397084158369236</c:v>
                </c:pt>
                <c:pt idx="164">
                  <c:v>0.1990039590061364</c:v>
                </c:pt>
                <c:pt idx="165">
                  <c:v>0.1990039590061364</c:v>
                </c:pt>
                <c:pt idx="166">
                  <c:v>0.1990039590061364</c:v>
                </c:pt>
                <c:pt idx="167">
                  <c:v>0.21275461355188169</c:v>
                </c:pt>
                <c:pt idx="168">
                  <c:v>0.21275461355188169</c:v>
                </c:pt>
                <c:pt idx="169">
                  <c:v>0.19993325493501576</c:v>
                </c:pt>
                <c:pt idx="170">
                  <c:v>0.19993325493501576</c:v>
                </c:pt>
                <c:pt idx="171">
                  <c:v>0.19993325493501576</c:v>
                </c:pt>
                <c:pt idx="172">
                  <c:v>0.1904373499760913</c:v>
                </c:pt>
                <c:pt idx="173">
                  <c:v>0.1904373499760913</c:v>
                </c:pt>
                <c:pt idx="174">
                  <c:v>0.1904373499760913</c:v>
                </c:pt>
                <c:pt idx="175">
                  <c:v>0.22341447451881055</c:v>
                </c:pt>
                <c:pt idx="176">
                  <c:v>0.22341447451881055</c:v>
                </c:pt>
                <c:pt idx="177">
                  <c:v>0.22341447451881055</c:v>
                </c:pt>
                <c:pt idx="178">
                  <c:v>0.21738827916115203</c:v>
                </c:pt>
                <c:pt idx="179">
                  <c:v>0.21738827916115203</c:v>
                </c:pt>
                <c:pt idx="180">
                  <c:v>0.21738827916115203</c:v>
                </c:pt>
                <c:pt idx="181">
                  <c:v>0.21738827916115203</c:v>
                </c:pt>
                <c:pt idx="182">
                  <c:v>0.21639953263670592</c:v>
                </c:pt>
                <c:pt idx="183">
                  <c:v>0.22386158548624752</c:v>
                </c:pt>
                <c:pt idx="184">
                  <c:v>0.22386158548624752</c:v>
                </c:pt>
                <c:pt idx="185">
                  <c:v>0.22386158548624752</c:v>
                </c:pt>
                <c:pt idx="186">
                  <c:v>0.22386158548624752</c:v>
                </c:pt>
                <c:pt idx="187">
                  <c:v>0.22558083681768001</c:v>
                </c:pt>
                <c:pt idx="188">
                  <c:v>0.29041511713446955</c:v>
                </c:pt>
                <c:pt idx="189">
                  <c:v>0.29041511713446955</c:v>
                </c:pt>
                <c:pt idx="190">
                  <c:v>0.22480177159622064</c:v>
                </c:pt>
                <c:pt idx="191">
                  <c:v>0.22480177159622064</c:v>
                </c:pt>
                <c:pt idx="192">
                  <c:v>0.21375568017549409</c:v>
                </c:pt>
                <c:pt idx="193">
                  <c:v>0.22054157478423994</c:v>
                </c:pt>
                <c:pt idx="194">
                  <c:v>0.22054157478423994</c:v>
                </c:pt>
                <c:pt idx="195">
                  <c:v>0.22054157478423994</c:v>
                </c:pt>
                <c:pt idx="196">
                  <c:v>0.22054157478423994</c:v>
                </c:pt>
                <c:pt idx="197">
                  <c:v>0.22054157478423994</c:v>
                </c:pt>
                <c:pt idx="198">
                  <c:v>0.23748937235058729</c:v>
                </c:pt>
                <c:pt idx="199">
                  <c:v>0.23748937235058729</c:v>
                </c:pt>
                <c:pt idx="200">
                  <c:v>0.21051714167403654</c:v>
                </c:pt>
                <c:pt idx="201">
                  <c:v>0.21051714167403654</c:v>
                </c:pt>
                <c:pt idx="202">
                  <c:v>0.21051714167403654</c:v>
                </c:pt>
                <c:pt idx="203">
                  <c:v>0.21051714167403654</c:v>
                </c:pt>
                <c:pt idx="204">
                  <c:v>0.21456715817081082</c:v>
                </c:pt>
                <c:pt idx="205">
                  <c:v>0.22768209758434904</c:v>
                </c:pt>
                <c:pt idx="206">
                  <c:v>0.24172316515922193</c:v>
                </c:pt>
                <c:pt idx="207">
                  <c:v>0.25407694140353798</c:v>
                </c:pt>
                <c:pt idx="208">
                  <c:v>0.25407694140353798</c:v>
                </c:pt>
                <c:pt idx="209">
                  <c:v>0.25363698900693182</c:v>
                </c:pt>
                <c:pt idx="210">
                  <c:v>0.25363698900693182</c:v>
                </c:pt>
                <c:pt idx="211">
                  <c:v>0.25363698900693182</c:v>
                </c:pt>
                <c:pt idx="212">
                  <c:v>0.25363698900693182</c:v>
                </c:pt>
                <c:pt idx="213">
                  <c:v>0.24241864475735439</c:v>
                </c:pt>
                <c:pt idx="214">
                  <c:v>0.24241864475735439</c:v>
                </c:pt>
                <c:pt idx="215">
                  <c:v>0.24167405123495889</c:v>
                </c:pt>
                <c:pt idx="216">
                  <c:v>0.24167405123495889</c:v>
                </c:pt>
                <c:pt idx="217">
                  <c:v>0.24167405123495889</c:v>
                </c:pt>
                <c:pt idx="218">
                  <c:v>0.24167405123495889</c:v>
                </c:pt>
                <c:pt idx="219">
                  <c:v>0.23759636850756333</c:v>
                </c:pt>
                <c:pt idx="220">
                  <c:v>0.23117794003001496</c:v>
                </c:pt>
                <c:pt idx="221">
                  <c:v>0.23117794003001496</c:v>
                </c:pt>
                <c:pt idx="222">
                  <c:v>0.22363537479267492</c:v>
                </c:pt>
                <c:pt idx="223">
                  <c:v>0.21701915526684132</c:v>
                </c:pt>
                <c:pt idx="224">
                  <c:v>0.21701915526684132</c:v>
                </c:pt>
                <c:pt idx="225">
                  <c:v>0.21427210447512235</c:v>
                </c:pt>
                <c:pt idx="226">
                  <c:v>0.21126650695641019</c:v>
                </c:pt>
                <c:pt idx="227">
                  <c:v>0.21126650695641019</c:v>
                </c:pt>
                <c:pt idx="228">
                  <c:v>0.21126650695641019</c:v>
                </c:pt>
                <c:pt idx="229">
                  <c:v>0.21126650695641019</c:v>
                </c:pt>
                <c:pt idx="230">
                  <c:v>0.21126650695641019</c:v>
                </c:pt>
                <c:pt idx="231">
                  <c:v>0.21126650695641019</c:v>
                </c:pt>
                <c:pt idx="232">
                  <c:v>0.21126650695641019</c:v>
                </c:pt>
                <c:pt idx="233">
                  <c:v>0.21126650695641019</c:v>
                </c:pt>
                <c:pt idx="234">
                  <c:v>0.20758017119313094</c:v>
                </c:pt>
                <c:pt idx="235">
                  <c:v>0.20758017119313094</c:v>
                </c:pt>
                <c:pt idx="236">
                  <c:v>0.20758017119313094</c:v>
                </c:pt>
                <c:pt idx="237">
                  <c:v>0.20758017119313094</c:v>
                </c:pt>
                <c:pt idx="238">
                  <c:v>0.20588299617515751</c:v>
                </c:pt>
                <c:pt idx="239">
                  <c:v>0.20673988706022425</c:v>
                </c:pt>
                <c:pt idx="240">
                  <c:v>0.20673988706022425</c:v>
                </c:pt>
                <c:pt idx="241">
                  <c:v>0.20673988706022425</c:v>
                </c:pt>
                <c:pt idx="242">
                  <c:v>0.20673988706022425</c:v>
                </c:pt>
                <c:pt idx="243">
                  <c:v>0.20808976808827742</c:v>
                </c:pt>
                <c:pt idx="244">
                  <c:v>0.19509864851004075</c:v>
                </c:pt>
                <c:pt idx="245">
                  <c:v>0.19509864851004075</c:v>
                </c:pt>
                <c:pt idx="246">
                  <c:v>0.1999780378522022</c:v>
                </c:pt>
                <c:pt idx="247">
                  <c:v>0.1999780378522022</c:v>
                </c:pt>
                <c:pt idx="248">
                  <c:v>0.17681149421637055</c:v>
                </c:pt>
                <c:pt idx="249">
                  <c:v>0.17681149421637055</c:v>
                </c:pt>
                <c:pt idx="250">
                  <c:v>0.17551549121942656</c:v>
                </c:pt>
                <c:pt idx="251">
                  <c:v>0.18027911897085797</c:v>
                </c:pt>
                <c:pt idx="252">
                  <c:v>0.18027911897085797</c:v>
                </c:pt>
                <c:pt idx="253">
                  <c:v>0.18027911897085797</c:v>
                </c:pt>
                <c:pt idx="254">
                  <c:v>0.18027911897085797</c:v>
                </c:pt>
                <c:pt idx="255">
                  <c:v>0.18321863022784574</c:v>
                </c:pt>
                <c:pt idx="256">
                  <c:v>0.18321863022784574</c:v>
                </c:pt>
                <c:pt idx="257">
                  <c:v>0.18038332257751377</c:v>
                </c:pt>
                <c:pt idx="258">
                  <c:v>0.18038332257751377</c:v>
                </c:pt>
                <c:pt idx="259">
                  <c:v>0.18038109562291407</c:v>
                </c:pt>
                <c:pt idx="260">
                  <c:v>0.16701675292922386</c:v>
                </c:pt>
                <c:pt idx="261">
                  <c:v>0.16831669249357517</c:v>
                </c:pt>
                <c:pt idx="262">
                  <c:v>0.17141739964294617</c:v>
                </c:pt>
                <c:pt idx="263">
                  <c:v>0.17141739964294617</c:v>
                </c:pt>
                <c:pt idx="264">
                  <c:v>0.17141739964294617</c:v>
                </c:pt>
                <c:pt idx="265">
                  <c:v>0.16738680673710593</c:v>
                </c:pt>
                <c:pt idx="266">
                  <c:v>0.16738680673710593</c:v>
                </c:pt>
                <c:pt idx="267">
                  <c:v>0.16521295210415651</c:v>
                </c:pt>
                <c:pt idx="268">
                  <c:v>0.16097774188665742</c:v>
                </c:pt>
                <c:pt idx="269">
                  <c:v>0.16097774188665742</c:v>
                </c:pt>
                <c:pt idx="270">
                  <c:v>0.16097774188665742</c:v>
                </c:pt>
                <c:pt idx="271">
                  <c:v>0.15738535789993996</c:v>
                </c:pt>
                <c:pt idx="272">
                  <c:v>0.15738535789993996</c:v>
                </c:pt>
                <c:pt idx="273">
                  <c:v>0.15738535789993996</c:v>
                </c:pt>
                <c:pt idx="274">
                  <c:v>0.15759804081602097</c:v>
                </c:pt>
                <c:pt idx="275">
                  <c:v>0.1563131445558596</c:v>
                </c:pt>
                <c:pt idx="276">
                  <c:v>0.1563131445558596</c:v>
                </c:pt>
                <c:pt idx="277">
                  <c:v>0.1563131445558596</c:v>
                </c:pt>
                <c:pt idx="278">
                  <c:v>0.1563131445558596</c:v>
                </c:pt>
                <c:pt idx="279">
                  <c:v>0.1563131445558596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B-412F-8DF6-6A7A7223A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91248"/>
        <c:axId val="417991904"/>
      </c:lineChart>
      <c:catAx>
        <c:axId val="4179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7991904"/>
        <c:crosses val="autoZero"/>
        <c:auto val="1"/>
        <c:lblAlgn val="ctr"/>
        <c:lblOffset val="100"/>
        <c:noMultiLvlLbl val="0"/>
      </c:catAx>
      <c:valAx>
        <c:axId val="4179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179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Venta vs</a:t>
            </a:r>
            <a:r>
              <a:rPr lang="es-VE" baseline="0"/>
              <a:t> Cierre</a:t>
            </a:r>
            <a:endParaRPr lang="es-V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'BVCC VENTA'!$K$1</c:f>
              <c:strCache>
                <c:ptCount val="1"/>
                <c:pt idx="0">
                  <c:v>Precio Cierre Mer  $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'BVCC VENTA'!$J$2:$J$209</c:f>
              <c:numCache>
                <c:formatCode>General</c:formatCode>
                <c:ptCount val="208"/>
                <c:pt idx="0">
                  <c:v>0.24864950940156746</c:v>
                </c:pt>
                <c:pt idx="1">
                  <c:v>0.25606113591871416</c:v>
                </c:pt>
                <c:pt idx="2">
                  <c:v>0.25695191792821681</c:v>
                </c:pt>
                <c:pt idx="3">
                  <c:v>0.21315671452177012</c:v>
                </c:pt>
                <c:pt idx="4">
                  <c:v>0.15196462871302074</c:v>
                </c:pt>
                <c:pt idx="5">
                  <c:v>0.15196462871302074</c:v>
                </c:pt>
                <c:pt idx="6">
                  <c:v>0.15196462871302074</c:v>
                </c:pt>
                <c:pt idx="7">
                  <c:v>0.14443812126446909</c:v>
                </c:pt>
                <c:pt idx="8">
                  <c:v>0.14443812126446909</c:v>
                </c:pt>
                <c:pt idx="9">
                  <c:v>0.14443812126446909</c:v>
                </c:pt>
                <c:pt idx="10">
                  <c:v>0.11308974179915601</c:v>
                </c:pt>
                <c:pt idx="11">
                  <c:v>0.10058688730073234</c:v>
                </c:pt>
                <c:pt idx="12">
                  <c:v>0.1097311497826171</c:v>
                </c:pt>
                <c:pt idx="13">
                  <c:v>9.5383267301104191E-2</c:v>
                </c:pt>
                <c:pt idx="14">
                  <c:v>9.5383267301104191E-2</c:v>
                </c:pt>
                <c:pt idx="15">
                  <c:v>9.5383267301104191E-2</c:v>
                </c:pt>
                <c:pt idx="16">
                  <c:v>0.10256265301193999</c:v>
                </c:pt>
                <c:pt idx="17">
                  <c:v>0.10256265301193999</c:v>
                </c:pt>
                <c:pt idx="18">
                  <c:v>0.10575284719409221</c:v>
                </c:pt>
                <c:pt idx="19" formatCode="0.000000000">
                  <c:v>0.12004432997017139</c:v>
                </c:pt>
                <c:pt idx="20" formatCode="0.000000000">
                  <c:v>0.12004432997017139</c:v>
                </c:pt>
                <c:pt idx="21" formatCode="0.000000000">
                  <c:v>0.12004432997017139</c:v>
                </c:pt>
                <c:pt idx="22" formatCode="0.000000000">
                  <c:v>0.12004432997017139</c:v>
                </c:pt>
                <c:pt idx="23" formatCode="0.000000000">
                  <c:v>0.12004432997017139</c:v>
                </c:pt>
                <c:pt idx="24" formatCode="0.000000000">
                  <c:v>0.12004432997017139</c:v>
                </c:pt>
                <c:pt idx="25" formatCode="0.000000000">
                  <c:v>0.12004432997017139</c:v>
                </c:pt>
                <c:pt idx="26" formatCode="0.000000000">
                  <c:v>0.12004432997017139</c:v>
                </c:pt>
                <c:pt idx="27">
                  <c:v>0.13004802413435235</c:v>
                </c:pt>
                <c:pt idx="28">
                  <c:v>0.13004802413435235</c:v>
                </c:pt>
                <c:pt idx="29">
                  <c:v>0.16194082054165068</c:v>
                </c:pt>
                <c:pt idx="30">
                  <c:v>0.16194082054165068</c:v>
                </c:pt>
                <c:pt idx="31">
                  <c:v>0.16194082054165068</c:v>
                </c:pt>
                <c:pt idx="32">
                  <c:v>0.16096527342995401</c:v>
                </c:pt>
                <c:pt idx="33">
                  <c:v>0.16096527342995401</c:v>
                </c:pt>
                <c:pt idx="34">
                  <c:v>0.16096527342995401</c:v>
                </c:pt>
                <c:pt idx="35">
                  <c:v>0.16096527342995401</c:v>
                </c:pt>
                <c:pt idx="36">
                  <c:v>0.16096527342995401</c:v>
                </c:pt>
                <c:pt idx="37">
                  <c:v>0.16584300898843746</c:v>
                </c:pt>
                <c:pt idx="38">
                  <c:v>0.16584300898843746</c:v>
                </c:pt>
                <c:pt idx="39">
                  <c:v>0.16584300898843746</c:v>
                </c:pt>
                <c:pt idx="40">
                  <c:v>0.12257780135629887</c:v>
                </c:pt>
                <c:pt idx="41">
                  <c:v>0.18555353315407461</c:v>
                </c:pt>
                <c:pt idx="42">
                  <c:v>0.18555353315407461</c:v>
                </c:pt>
                <c:pt idx="43">
                  <c:v>0.18555353315407461</c:v>
                </c:pt>
                <c:pt idx="44">
                  <c:v>0.16738992475990272</c:v>
                </c:pt>
                <c:pt idx="45">
                  <c:v>0.15226004775236715</c:v>
                </c:pt>
                <c:pt idx="46">
                  <c:v>0.15226004775236715</c:v>
                </c:pt>
                <c:pt idx="47">
                  <c:v>0.15226004775236715</c:v>
                </c:pt>
                <c:pt idx="48">
                  <c:v>0.15226004775236715</c:v>
                </c:pt>
                <c:pt idx="49">
                  <c:v>0.15226004775236715</c:v>
                </c:pt>
                <c:pt idx="50">
                  <c:v>0.15226004775236715</c:v>
                </c:pt>
                <c:pt idx="51">
                  <c:v>0.15226004775236715</c:v>
                </c:pt>
                <c:pt idx="52">
                  <c:v>1.5377885063490195</c:v>
                </c:pt>
                <c:pt idx="53">
                  <c:v>1.492853127916743</c:v>
                </c:pt>
                <c:pt idx="54">
                  <c:v>1.492853127916743</c:v>
                </c:pt>
                <c:pt idx="55">
                  <c:v>1.492853127916743</c:v>
                </c:pt>
                <c:pt idx="56">
                  <c:v>0.148929486182766</c:v>
                </c:pt>
                <c:pt idx="57">
                  <c:v>0.14280909633963865</c:v>
                </c:pt>
                <c:pt idx="58">
                  <c:v>0.14280909633963865</c:v>
                </c:pt>
                <c:pt idx="59">
                  <c:v>0.14280909633963865</c:v>
                </c:pt>
                <c:pt idx="60">
                  <c:v>0.13770877147036584</c:v>
                </c:pt>
                <c:pt idx="61">
                  <c:v>0.1223289714627014</c:v>
                </c:pt>
                <c:pt idx="62">
                  <c:v>0.1223289714627014</c:v>
                </c:pt>
                <c:pt idx="63">
                  <c:v>0.12231991072857334</c:v>
                </c:pt>
                <c:pt idx="64">
                  <c:v>0.12231991072857334</c:v>
                </c:pt>
                <c:pt idx="65">
                  <c:v>0.12231991072857334</c:v>
                </c:pt>
                <c:pt idx="66">
                  <c:v>0.12231991072857334</c:v>
                </c:pt>
                <c:pt idx="67">
                  <c:v>0.12050776390296486</c:v>
                </c:pt>
                <c:pt idx="68">
                  <c:v>0.12050776390296486</c:v>
                </c:pt>
                <c:pt idx="69">
                  <c:v>0.12050776390296486</c:v>
                </c:pt>
                <c:pt idx="70">
                  <c:v>0.12050776390296486</c:v>
                </c:pt>
                <c:pt idx="71">
                  <c:v>0.12050776390296486</c:v>
                </c:pt>
                <c:pt idx="72">
                  <c:v>0.12050776390296486</c:v>
                </c:pt>
                <c:pt idx="73">
                  <c:v>0.12050776390296486</c:v>
                </c:pt>
                <c:pt idx="74">
                  <c:v>0.12050776390296486</c:v>
                </c:pt>
                <c:pt idx="75">
                  <c:v>0.12032654922040401</c:v>
                </c:pt>
                <c:pt idx="76">
                  <c:v>0.12032654922040401</c:v>
                </c:pt>
                <c:pt idx="77">
                  <c:v>0.1202812455497638</c:v>
                </c:pt>
                <c:pt idx="78">
                  <c:v>0.11869561707735636</c:v>
                </c:pt>
                <c:pt idx="79">
                  <c:v>0.11778954366455212</c:v>
                </c:pt>
                <c:pt idx="80">
                  <c:v>0.11778954366455212</c:v>
                </c:pt>
                <c:pt idx="81">
                  <c:v>0.11778954366455212</c:v>
                </c:pt>
                <c:pt idx="82">
                  <c:v>0.11778954366455212</c:v>
                </c:pt>
                <c:pt idx="83">
                  <c:v>0.11416525001333513</c:v>
                </c:pt>
                <c:pt idx="84">
                  <c:v>0.11416525001333513</c:v>
                </c:pt>
                <c:pt idx="85">
                  <c:v>0.12600972917054096</c:v>
                </c:pt>
                <c:pt idx="86">
                  <c:v>0.12600972917054096</c:v>
                </c:pt>
                <c:pt idx="87">
                  <c:v>0.12600972917054096</c:v>
                </c:pt>
                <c:pt idx="88">
                  <c:v>0.13449716319878996</c:v>
                </c:pt>
                <c:pt idx="89">
                  <c:v>0.13746553309505516</c:v>
                </c:pt>
                <c:pt idx="90">
                  <c:v>0.14371396641755768</c:v>
                </c:pt>
                <c:pt idx="91">
                  <c:v>0.14683818307880891</c:v>
                </c:pt>
                <c:pt idx="92">
                  <c:v>0.16229943183401394</c:v>
                </c:pt>
                <c:pt idx="93">
                  <c:v>0.16229318978825283</c:v>
                </c:pt>
                <c:pt idx="94">
                  <c:v>0.16229318978825283</c:v>
                </c:pt>
                <c:pt idx="95">
                  <c:v>0.16558042097142145</c:v>
                </c:pt>
                <c:pt idx="96">
                  <c:v>0.14450654921142236</c:v>
                </c:pt>
                <c:pt idx="97">
                  <c:v>0.13622800559500139</c:v>
                </c:pt>
                <c:pt idx="98">
                  <c:v>0.13622800559500139</c:v>
                </c:pt>
                <c:pt idx="99">
                  <c:v>0.13622800559500139</c:v>
                </c:pt>
                <c:pt idx="100">
                  <c:v>0.13622181369437894</c:v>
                </c:pt>
                <c:pt idx="101">
                  <c:v>0.13622181369437894</c:v>
                </c:pt>
                <c:pt idx="102">
                  <c:v>0.13622181369437894</c:v>
                </c:pt>
                <c:pt idx="103">
                  <c:v>0.13622181369437894</c:v>
                </c:pt>
                <c:pt idx="104">
                  <c:v>0.13622181369437894</c:v>
                </c:pt>
                <c:pt idx="105">
                  <c:v>0.13622181369437894</c:v>
                </c:pt>
                <c:pt idx="106">
                  <c:v>0.13622181369437894</c:v>
                </c:pt>
                <c:pt idx="107">
                  <c:v>0.13803294431694638</c:v>
                </c:pt>
                <c:pt idx="108">
                  <c:v>0.13803294431694638</c:v>
                </c:pt>
                <c:pt idx="109">
                  <c:v>0.13803294431694638</c:v>
                </c:pt>
                <c:pt idx="110">
                  <c:v>0.13803294431694638</c:v>
                </c:pt>
                <c:pt idx="111">
                  <c:v>0.13803294431694638</c:v>
                </c:pt>
                <c:pt idx="112">
                  <c:v>0.13803294431694638</c:v>
                </c:pt>
                <c:pt idx="113">
                  <c:v>0.13803294431694638</c:v>
                </c:pt>
                <c:pt idx="114">
                  <c:v>0.13803294431694638</c:v>
                </c:pt>
                <c:pt idx="115">
                  <c:v>0.13803294431694638</c:v>
                </c:pt>
                <c:pt idx="116">
                  <c:v>0.13803294431694638</c:v>
                </c:pt>
                <c:pt idx="117">
                  <c:v>0.13803294431694638</c:v>
                </c:pt>
                <c:pt idx="118">
                  <c:v>0.13803294431694638</c:v>
                </c:pt>
                <c:pt idx="119">
                  <c:v>0.13803294431694638</c:v>
                </c:pt>
                <c:pt idx="120">
                  <c:v>0.13803294431694638</c:v>
                </c:pt>
                <c:pt idx="121">
                  <c:v>0.13803294431694638</c:v>
                </c:pt>
                <c:pt idx="122" formatCode="0.000000000">
                  <c:v>0.13141083997620367</c:v>
                </c:pt>
                <c:pt idx="123">
                  <c:v>0.13141655349098524</c:v>
                </c:pt>
                <c:pt idx="124">
                  <c:v>0.13141655349098524</c:v>
                </c:pt>
                <c:pt idx="125">
                  <c:v>0.13998111214856479</c:v>
                </c:pt>
                <c:pt idx="126">
                  <c:v>0.14283786953935182</c:v>
                </c:pt>
                <c:pt idx="127">
                  <c:v>0.13998682566334636</c:v>
                </c:pt>
                <c:pt idx="128">
                  <c:v>0.14055246362672219</c:v>
                </c:pt>
                <c:pt idx="129">
                  <c:v>0.14055246362672219</c:v>
                </c:pt>
                <c:pt idx="130">
                  <c:v>0.14055246362672219</c:v>
                </c:pt>
                <c:pt idx="131">
                  <c:v>0.13999253917812793</c:v>
                </c:pt>
                <c:pt idx="132">
                  <c:v>0.13998111214856479</c:v>
                </c:pt>
                <c:pt idx="133">
                  <c:v>0.13998111214856479</c:v>
                </c:pt>
                <c:pt idx="134">
                  <c:v>0.14256626454817448</c:v>
                </c:pt>
                <c:pt idx="135">
                  <c:v>0.14256626454817448</c:v>
                </c:pt>
                <c:pt idx="136">
                  <c:v>0.14256626454817448</c:v>
                </c:pt>
                <c:pt idx="137">
                  <c:v>0.13332316447930478</c:v>
                </c:pt>
                <c:pt idx="138">
                  <c:v>0.13332316447930478</c:v>
                </c:pt>
                <c:pt idx="139">
                  <c:v>0.13332316447930478</c:v>
                </c:pt>
                <c:pt idx="140">
                  <c:v>0.13332316447930478</c:v>
                </c:pt>
                <c:pt idx="141">
                  <c:v>0.13387867766463524</c:v>
                </c:pt>
                <c:pt idx="142">
                  <c:v>0.13610073040595697</c:v>
                </c:pt>
                <c:pt idx="143">
                  <c:v>0.13610073040595697</c:v>
                </c:pt>
                <c:pt idx="144">
                  <c:v>0.13610073040595697</c:v>
                </c:pt>
                <c:pt idx="145">
                  <c:v>0.13610073040595697</c:v>
                </c:pt>
                <c:pt idx="146">
                  <c:v>0.13610073040595697</c:v>
                </c:pt>
                <c:pt idx="147">
                  <c:v>0.13610073040595697</c:v>
                </c:pt>
                <c:pt idx="148">
                  <c:v>0.13610073040595697</c:v>
                </c:pt>
                <c:pt idx="149">
                  <c:v>0.11891794057780779</c:v>
                </c:pt>
                <c:pt idx="150">
                  <c:v>0.11891794057780779</c:v>
                </c:pt>
                <c:pt idx="151">
                  <c:v>0.11891794057780779</c:v>
                </c:pt>
                <c:pt idx="152">
                  <c:v>0.12178614490431718</c:v>
                </c:pt>
                <c:pt idx="153">
                  <c:v>0.12178614490431718</c:v>
                </c:pt>
                <c:pt idx="154">
                  <c:v>0.12178073242732042</c:v>
                </c:pt>
                <c:pt idx="155">
                  <c:v>0.12178073242732042</c:v>
                </c:pt>
                <c:pt idx="156">
                  <c:v>0.12178073242732042</c:v>
                </c:pt>
                <c:pt idx="157">
                  <c:v>0.12178073242732042</c:v>
                </c:pt>
                <c:pt idx="158">
                  <c:v>0.10655376811214903</c:v>
                </c:pt>
                <c:pt idx="159" formatCode="0.000000000">
                  <c:v>0.10655376811214903</c:v>
                </c:pt>
                <c:pt idx="160">
                  <c:v>0.10655376811214903</c:v>
                </c:pt>
                <c:pt idx="161">
                  <c:v>0.10655376811214903</c:v>
                </c:pt>
                <c:pt idx="162">
                  <c:v>0.11321606336257574</c:v>
                </c:pt>
                <c:pt idx="163">
                  <c:v>0.11321606336257574</c:v>
                </c:pt>
                <c:pt idx="164">
                  <c:v>0.11321606336257574</c:v>
                </c:pt>
                <c:pt idx="165">
                  <c:v>0.10531726824425651</c:v>
                </c:pt>
                <c:pt idx="166">
                  <c:v>0.10531726824425651</c:v>
                </c:pt>
                <c:pt idx="167">
                  <c:v>0.1014799154334038</c:v>
                </c:pt>
                <c:pt idx="168">
                  <c:v>0.10582010582010581</c:v>
                </c:pt>
                <c:pt idx="169">
                  <c:v>0.10582010582010581</c:v>
                </c:pt>
                <c:pt idx="170">
                  <c:v>0.10582010582010581</c:v>
                </c:pt>
                <c:pt idx="171">
                  <c:v>0.10211640211640212</c:v>
                </c:pt>
                <c:pt idx="172">
                  <c:v>0.10211640211640212</c:v>
                </c:pt>
                <c:pt idx="173">
                  <c:v>0.10211640211640212</c:v>
                </c:pt>
                <c:pt idx="174">
                  <c:v>0.10317460317460317</c:v>
                </c:pt>
                <c:pt idx="175">
                  <c:v>0.10626992561105207</c:v>
                </c:pt>
                <c:pt idx="176">
                  <c:v>0.10341773146055444</c:v>
                </c:pt>
                <c:pt idx="177">
                  <c:v>0.10130716551237987</c:v>
                </c:pt>
                <c:pt idx="178">
                  <c:v>0.10130716551237987</c:v>
                </c:pt>
                <c:pt idx="179">
                  <c:v>0.10130716551237987</c:v>
                </c:pt>
                <c:pt idx="180">
                  <c:v>0.10215139189164969</c:v>
                </c:pt>
                <c:pt idx="181">
                  <c:v>0.10215139189164969</c:v>
                </c:pt>
                <c:pt idx="182">
                  <c:v>0.10215139189164969</c:v>
                </c:pt>
                <c:pt idx="183">
                  <c:v>0.10215139189164969</c:v>
                </c:pt>
                <c:pt idx="184">
                  <c:v>0.16167825420000376</c:v>
                </c:pt>
                <c:pt idx="185">
                  <c:v>0.16167825420000376</c:v>
                </c:pt>
                <c:pt idx="186">
                  <c:v>0.16167825420000376</c:v>
                </c:pt>
                <c:pt idx="187">
                  <c:v>0.16167825420000376</c:v>
                </c:pt>
                <c:pt idx="188">
                  <c:v>0.16167825420000376</c:v>
                </c:pt>
                <c:pt idx="189">
                  <c:v>0.16167825420000376</c:v>
                </c:pt>
                <c:pt idx="190">
                  <c:v>0.16167825420000376</c:v>
                </c:pt>
                <c:pt idx="191">
                  <c:v>0.16167825420000376</c:v>
                </c:pt>
                <c:pt idx="192">
                  <c:v>0.16202298395309545</c:v>
                </c:pt>
                <c:pt idx="193">
                  <c:v>0.16374663271855391</c:v>
                </c:pt>
                <c:pt idx="194">
                  <c:v>0.17925947160768008</c:v>
                </c:pt>
                <c:pt idx="195">
                  <c:v>0.17836214125503028</c:v>
                </c:pt>
                <c:pt idx="196">
                  <c:v>0.17663046998070961</c:v>
                </c:pt>
                <c:pt idx="197">
                  <c:v>0.17663046998070961</c:v>
                </c:pt>
                <c:pt idx="198">
                  <c:v>0.17316712743206822</c:v>
                </c:pt>
                <c:pt idx="199">
                  <c:v>0.17316712743206822</c:v>
                </c:pt>
                <c:pt idx="200">
                  <c:v>0.17663046998070961</c:v>
                </c:pt>
                <c:pt idx="201">
                  <c:v>0.16624044233478549</c:v>
                </c:pt>
                <c:pt idx="202">
                  <c:v>0.16624044233478549</c:v>
                </c:pt>
                <c:pt idx="203">
                  <c:v>0.17351346168693238</c:v>
                </c:pt>
                <c:pt idx="204">
                  <c:v>0.16658677658964963</c:v>
                </c:pt>
                <c:pt idx="205">
                  <c:v>0.16624044233478549</c:v>
                </c:pt>
                <c:pt idx="206">
                  <c:v>0.16658677658964963</c:v>
                </c:pt>
                <c:pt idx="207">
                  <c:v>0.16970378488342686</c:v>
                </c:pt>
              </c:numCache>
            </c:numRef>
          </c:xVal>
          <c:yVal>
            <c:numRef>
              <c:f>'BVCC VENTA'!$K$2:$K$209</c:f>
              <c:numCache>
                <c:formatCode>_(* #,##0.00_);_(* \(#,##0.00\);_(* "-"??_);_(@_)</c:formatCode>
                <c:ptCount val="208"/>
                <c:pt idx="0">
                  <c:v>0.23051881600770316</c:v>
                </c:pt>
                <c:pt idx="1">
                  <c:v>0.25606113591871416</c:v>
                </c:pt>
                <c:pt idx="2">
                  <c:v>0.25974487355787129</c:v>
                </c:pt>
                <c:pt idx="3">
                  <c:v>0.22478344440477577</c:v>
                </c:pt>
                <c:pt idx="4">
                  <c:v>0.14796555953636231</c:v>
                </c:pt>
                <c:pt idx="5">
                  <c:v>0.14796555953636231</c:v>
                </c:pt>
                <c:pt idx="6">
                  <c:v>0.14796555953636231</c:v>
                </c:pt>
                <c:pt idx="7">
                  <c:v>0.14999343362079481</c:v>
                </c:pt>
                <c:pt idx="8">
                  <c:v>0.14999343362079481</c:v>
                </c:pt>
                <c:pt idx="9">
                  <c:v>0.14999343362079481</c:v>
                </c:pt>
                <c:pt idx="10">
                  <c:v>0.12412288734053709</c:v>
                </c:pt>
                <c:pt idx="11">
                  <c:v>0.11643694226933259</c:v>
                </c:pt>
                <c:pt idx="12">
                  <c:v>0.13167736754679055</c:v>
                </c:pt>
                <c:pt idx="13">
                  <c:v>0.112818918313134</c:v>
                </c:pt>
                <c:pt idx="14">
                  <c:v>0.112818918313134</c:v>
                </c:pt>
                <c:pt idx="15">
                  <c:v>0.112818918313134</c:v>
                </c:pt>
                <c:pt idx="16">
                  <c:v>0.11179329178301459</c:v>
                </c:pt>
                <c:pt idx="17">
                  <c:v>0.11179329178301459</c:v>
                </c:pt>
                <c:pt idx="18">
                  <c:v>0.15717395638021045</c:v>
                </c:pt>
                <c:pt idx="19">
                  <c:v>0.16956261608286707</c:v>
                </c:pt>
                <c:pt idx="20">
                  <c:v>0.16956261608286707</c:v>
                </c:pt>
                <c:pt idx="21">
                  <c:v>0.16956261608286707</c:v>
                </c:pt>
                <c:pt idx="22">
                  <c:v>0.16956261608286707</c:v>
                </c:pt>
                <c:pt idx="23">
                  <c:v>0.16956261608286707</c:v>
                </c:pt>
                <c:pt idx="24">
                  <c:v>0.16956261608286707</c:v>
                </c:pt>
                <c:pt idx="25">
                  <c:v>0.16956261608286707</c:v>
                </c:pt>
                <c:pt idx="26">
                  <c:v>0.16956261608286707</c:v>
                </c:pt>
                <c:pt idx="27">
                  <c:v>0.16956261608286707</c:v>
                </c:pt>
                <c:pt idx="28">
                  <c:v>0.16956261608286707</c:v>
                </c:pt>
                <c:pt idx="29">
                  <c:v>0.16291636765334738</c:v>
                </c:pt>
                <c:pt idx="30">
                  <c:v>0.16291636765334738</c:v>
                </c:pt>
                <c:pt idx="31">
                  <c:v>0.16291636765334738</c:v>
                </c:pt>
                <c:pt idx="32">
                  <c:v>0.16291636765334738</c:v>
                </c:pt>
                <c:pt idx="33">
                  <c:v>0.16291636765334738</c:v>
                </c:pt>
                <c:pt idx="34">
                  <c:v>0.16291636765334738</c:v>
                </c:pt>
                <c:pt idx="35">
                  <c:v>0.16291636765334738</c:v>
                </c:pt>
                <c:pt idx="36">
                  <c:v>0.16291636765334738</c:v>
                </c:pt>
                <c:pt idx="37">
                  <c:v>0.16291636765334738</c:v>
                </c:pt>
                <c:pt idx="38">
                  <c:v>0.16291636765334738</c:v>
                </c:pt>
                <c:pt idx="39">
                  <c:v>0.16291636765334738</c:v>
                </c:pt>
                <c:pt idx="40">
                  <c:v>0.16087570316755748</c:v>
                </c:pt>
                <c:pt idx="41">
                  <c:v>0.182811362713374</c:v>
                </c:pt>
                <c:pt idx="42">
                  <c:v>0.182811362713374</c:v>
                </c:pt>
                <c:pt idx="43">
                  <c:v>0.182811362713374</c:v>
                </c:pt>
                <c:pt idx="44">
                  <c:v>0.16738111476386272</c:v>
                </c:pt>
                <c:pt idx="45">
                  <c:v>0.14274379476784421</c:v>
                </c:pt>
                <c:pt idx="46">
                  <c:v>0.14274379476784421</c:v>
                </c:pt>
                <c:pt idx="47">
                  <c:v>0.14274379476784421</c:v>
                </c:pt>
                <c:pt idx="48">
                  <c:v>0.14274379476784421</c:v>
                </c:pt>
                <c:pt idx="49">
                  <c:v>0.14274379476784421</c:v>
                </c:pt>
                <c:pt idx="50">
                  <c:v>0.14274379476784421</c:v>
                </c:pt>
                <c:pt idx="51">
                  <c:v>0.14274379476784421</c:v>
                </c:pt>
                <c:pt idx="52">
                  <c:v>1.4978459477425514</c:v>
                </c:pt>
                <c:pt idx="53">
                  <c:v>1.3780182719231473</c:v>
                </c:pt>
                <c:pt idx="54">
                  <c:v>1.3780182719231473</c:v>
                </c:pt>
                <c:pt idx="55">
                  <c:v>1.3780182719231473</c:v>
                </c:pt>
                <c:pt idx="56">
                  <c:v>0.15300974607818424</c:v>
                </c:pt>
                <c:pt idx="57">
                  <c:v>0.15300974607818424</c:v>
                </c:pt>
                <c:pt idx="58">
                  <c:v>0.15300974607818424</c:v>
                </c:pt>
                <c:pt idx="59">
                  <c:v>0.15300974607818424</c:v>
                </c:pt>
                <c:pt idx="60">
                  <c:v>0.15300974607818424</c:v>
                </c:pt>
                <c:pt idx="61">
                  <c:v>0.1404413789846583</c:v>
                </c:pt>
                <c:pt idx="62">
                  <c:v>0.1404413789846583</c:v>
                </c:pt>
                <c:pt idx="63">
                  <c:v>0.1404413789846583</c:v>
                </c:pt>
                <c:pt idx="64">
                  <c:v>0.1404413789846583</c:v>
                </c:pt>
                <c:pt idx="65">
                  <c:v>0.1404413789846583</c:v>
                </c:pt>
                <c:pt idx="66">
                  <c:v>0.1404413789846583</c:v>
                </c:pt>
                <c:pt idx="67">
                  <c:v>0.1404413789846583</c:v>
                </c:pt>
                <c:pt idx="68">
                  <c:v>0.1404413789846583</c:v>
                </c:pt>
                <c:pt idx="69">
                  <c:v>0.1404413789846583</c:v>
                </c:pt>
                <c:pt idx="70">
                  <c:v>0.1404413789846583</c:v>
                </c:pt>
                <c:pt idx="71">
                  <c:v>0.1404413789846583</c:v>
                </c:pt>
                <c:pt idx="72">
                  <c:v>0.1404413789846583</c:v>
                </c:pt>
                <c:pt idx="73">
                  <c:v>0.1404413789846583</c:v>
                </c:pt>
                <c:pt idx="74">
                  <c:v>0.1404413789846583</c:v>
                </c:pt>
                <c:pt idx="75">
                  <c:v>0.1404413789846583</c:v>
                </c:pt>
                <c:pt idx="76">
                  <c:v>0.1404413789846583</c:v>
                </c:pt>
                <c:pt idx="77">
                  <c:v>0.1404413789846583</c:v>
                </c:pt>
                <c:pt idx="78">
                  <c:v>0.1404413789846583</c:v>
                </c:pt>
                <c:pt idx="79">
                  <c:v>0.1404413789846583</c:v>
                </c:pt>
                <c:pt idx="80">
                  <c:v>0.1404413789846583</c:v>
                </c:pt>
                <c:pt idx="81">
                  <c:v>0.1404413789846583</c:v>
                </c:pt>
                <c:pt idx="82">
                  <c:v>0.1404413789846583</c:v>
                </c:pt>
                <c:pt idx="83">
                  <c:v>0.1404413789846583</c:v>
                </c:pt>
                <c:pt idx="84">
                  <c:v>0.1404413789846583</c:v>
                </c:pt>
                <c:pt idx="85">
                  <c:v>0.18291734879594654</c:v>
                </c:pt>
                <c:pt idx="86">
                  <c:v>0.18291734879594654</c:v>
                </c:pt>
                <c:pt idx="87">
                  <c:v>0.18291734879594654</c:v>
                </c:pt>
                <c:pt idx="88">
                  <c:v>0.17891824462224351</c:v>
                </c:pt>
                <c:pt idx="89">
                  <c:v>0.18120456635257273</c:v>
                </c:pt>
                <c:pt idx="90">
                  <c:v>0.18120456635257273</c:v>
                </c:pt>
                <c:pt idx="91">
                  <c:v>0.18120456635257273</c:v>
                </c:pt>
                <c:pt idx="92">
                  <c:v>0.14543966623331889</c:v>
                </c:pt>
                <c:pt idx="93">
                  <c:v>0.14543966623331889</c:v>
                </c:pt>
                <c:pt idx="94">
                  <c:v>0.14543966623331889</c:v>
                </c:pt>
                <c:pt idx="95">
                  <c:v>0.14992554480685069</c:v>
                </c:pt>
                <c:pt idx="96">
                  <c:v>0.14992554480685069</c:v>
                </c:pt>
                <c:pt idx="97">
                  <c:v>0.17027726711797367</c:v>
                </c:pt>
                <c:pt idx="98">
                  <c:v>0.17027726711797367</c:v>
                </c:pt>
                <c:pt idx="99">
                  <c:v>0.17027726711797367</c:v>
                </c:pt>
                <c:pt idx="100">
                  <c:v>0.17027726711797367</c:v>
                </c:pt>
                <c:pt idx="101">
                  <c:v>0.17027726711797367</c:v>
                </c:pt>
                <c:pt idx="102">
                  <c:v>0.17027726711797367</c:v>
                </c:pt>
                <c:pt idx="103">
                  <c:v>0.17027726711797367</c:v>
                </c:pt>
                <c:pt idx="104">
                  <c:v>0.17027726711797367</c:v>
                </c:pt>
                <c:pt idx="105">
                  <c:v>0.17027726711797367</c:v>
                </c:pt>
                <c:pt idx="106">
                  <c:v>0.17027726711797367</c:v>
                </c:pt>
                <c:pt idx="107">
                  <c:v>0.14978042893966523</c:v>
                </c:pt>
                <c:pt idx="108">
                  <c:v>0.14978042893966523</c:v>
                </c:pt>
                <c:pt idx="109">
                  <c:v>0.14978042893966523</c:v>
                </c:pt>
                <c:pt idx="110">
                  <c:v>0.14978042893966523</c:v>
                </c:pt>
                <c:pt idx="111">
                  <c:v>0.14978042893966523</c:v>
                </c:pt>
                <c:pt idx="112">
                  <c:v>0.14978042893966523</c:v>
                </c:pt>
                <c:pt idx="113">
                  <c:v>0.14978042893966523</c:v>
                </c:pt>
                <c:pt idx="114">
                  <c:v>0.14978042893966523</c:v>
                </c:pt>
                <c:pt idx="115">
                  <c:v>0.14978042893966523</c:v>
                </c:pt>
                <c:pt idx="116">
                  <c:v>0.14978042893966523</c:v>
                </c:pt>
                <c:pt idx="117">
                  <c:v>0.14978042893966523</c:v>
                </c:pt>
                <c:pt idx="118">
                  <c:v>0.14978042893966523</c:v>
                </c:pt>
                <c:pt idx="119">
                  <c:v>0.14978042893966523</c:v>
                </c:pt>
                <c:pt idx="120">
                  <c:v>0.14978042893966523</c:v>
                </c:pt>
                <c:pt idx="121">
                  <c:v>0.14978042893966523</c:v>
                </c:pt>
                <c:pt idx="122">
                  <c:v>0.14512327545198145</c:v>
                </c:pt>
                <c:pt idx="123">
                  <c:v>0.14512327545198145</c:v>
                </c:pt>
                <c:pt idx="124">
                  <c:v>0.14512327545198145</c:v>
                </c:pt>
                <c:pt idx="125">
                  <c:v>0.14340922101750922</c:v>
                </c:pt>
                <c:pt idx="126">
                  <c:v>0.14340922101750922</c:v>
                </c:pt>
                <c:pt idx="127">
                  <c:v>0.14340922101750922</c:v>
                </c:pt>
                <c:pt idx="128">
                  <c:v>0.14340922101750922</c:v>
                </c:pt>
                <c:pt idx="129">
                  <c:v>0.14340922101750922</c:v>
                </c:pt>
                <c:pt idx="130">
                  <c:v>0.14340922101750922</c:v>
                </c:pt>
                <c:pt idx="131">
                  <c:v>0.14340922101750922</c:v>
                </c:pt>
                <c:pt idx="132">
                  <c:v>0.14340922101750922</c:v>
                </c:pt>
                <c:pt idx="133">
                  <c:v>0.14340922101750922</c:v>
                </c:pt>
                <c:pt idx="134">
                  <c:v>0.13977084759624947</c:v>
                </c:pt>
                <c:pt idx="135">
                  <c:v>0.13977084759624947</c:v>
                </c:pt>
                <c:pt idx="136">
                  <c:v>0.13977084759624947</c:v>
                </c:pt>
                <c:pt idx="137">
                  <c:v>0.13610073040595697</c:v>
                </c:pt>
                <c:pt idx="138">
                  <c:v>0.13610073040595697</c:v>
                </c:pt>
                <c:pt idx="139">
                  <c:v>0.13610073040595697</c:v>
                </c:pt>
                <c:pt idx="140">
                  <c:v>0.13610073040595697</c:v>
                </c:pt>
                <c:pt idx="141">
                  <c:v>0.13610073040595697</c:v>
                </c:pt>
                <c:pt idx="142">
                  <c:v>0.13610073040595697</c:v>
                </c:pt>
                <c:pt idx="143">
                  <c:v>0.13610073040595697</c:v>
                </c:pt>
                <c:pt idx="144">
                  <c:v>0.13610073040595697</c:v>
                </c:pt>
                <c:pt idx="145">
                  <c:v>0.13610073040595697</c:v>
                </c:pt>
                <c:pt idx="146">
                  <c:v>0.13610073040595697</c:v>
                </c:pt>
                <c:pt idx="147">
                  <c:v>0.13610073040595697</c:v>
                </c:pt>
                <c:pt idx="148">
                  <c:v>0.13610073040595697</c:v>
                </c:pt>
                <c:pt idx="149">
                  <c:v>0.1340529511968015</c:v>
                </c:pt>
                <c:pt idx="150">
                  <c:v>0.1340529511968015</c:v>
                </c:pt>
                <c:pt idx="151">
                  <c:v>0.1340529511968015</c:v>
                </c:pt>
                <c:pt idx="152">
                  <c:v>0.1353119249192449</c:v>
                </c:pt>
                <c:pt idx="153">
                  <c:v>0.1353119249192449</c:v>
                </c:pt>
                <c:pt idx="154">
                  <c:v>0.1353119249192449</c:v>
                </c:pt>
                <c:pt idx="155">
                  <c:v>0.1353119249192449</c:v>
                </c:pt>
                <c:pt idx="156">
                  <c:v>0.1353119249192449</c:v>
                </c:pt>
                <c:pt idx="157">
                  <c:v>0.1353119249192449</c:v>
                </c:pt>
                <c:pt idx="158">
                  <c:v>0.11162775706987042</c:v>
                </c:pt>
                <c:pt idx="159">
                  <c:v>0.11162775706987042</c:v>
                </c:pt>
                <c:pt idx="160">
                  <c:v>0.11162775706987042</c:v>
                </c:pt>
                <c:pt idx="161">
                  <c:v>0.11162775706987042</c:v>
                </c:pt>
                <c:pt idx="162">
                  <c:v>0.11584899506868215</c:v>
                </c:pt>
                <c:pt idx="163">
                  <c:v>0.11584899506868215</c:v>
                </c:pt>
                <c:pt idx="164">
                  <c:v>0.11584899506868215</c:v>
                </c:pt>
                <c:pt idx="165">
                  <c:v>0.11584899506868215</c:v>
                </c:pt>
                <c:pt idx="166">
                  <c:v>0.11584899506868215</c:v>
                </c:pt>
                <c:pt idx="167">
                  <c:v>0.11892177589852009</c:v>
                </c:pt>
                <c:pt idx="168">
                  <c:v>0.12962962962962962</c:v>
                </c:pt>
                <c:pt idx="169">
                  <c:v>0.12962962962962962</c:v>
                </c:pt>
                <c:pt idx="170">
                  <c:v>0.12962962962962962</c:v>
                </c:pt>
                <c:pt idx="171">
                  <c:v>0.12962962962962962</c:v>
                </c:pt>
                <c:pt idx="172">
                  <c:v>0.12962962962962962</c:v>
                </c:pt>
                <c:pt idx="173">
                  <c:v>0.12962962962962962</c:v>
                </c:pt>
                <c:pt idx="174">
                  <c:v>0.12962962962962962</c:v>
                </c:pt>
                <c:pt idx="175">
                  <c:v>0.12221041445270989</c:v>
                </c:pt>
                <c:pt idx="176">
                  <c:v>0.11185999525325277</c:v>
                </c:pt>
                <c:pt idx="177">
                  <c:v>0.11185999525325277</c:v>
                </c:pt>
                <c:pt idx="178">
                  <c:v>0.11185999525325277</c:v>
                </c:pt>
                <c:pt idx="179">
                  <c:v>0.11185999525325277</c:v>
                </c:pt>
                <c:pt idx="180">
                  <c:v>0.11185999525325277</c:v>
                </c:pt>
                <c:pt idx="181">
                  <c:v>0.11185999525325277</c:v>
                </c:pt>
                <c:pt idx="182">
                  <c:v>0.11185999525325277</c:v>
                </c:pt>
                <c:pt idx="183">
                  <c:v>0.11185999525325277</c:v>
                </c:pt>
                <c:pt idx="184">
                  <c:v>0.20683785185501546</c:v>
                </c:pt>
                <c:pt idx="185">
                  <c:v>0.20683785185501546</c:v>
                </c:pt>
                <c:pt idx="186">
                  <c:v>0.20683785185501546</c:v>
                </c:pt>
                <c:pt idx="187">
                  <c:v>0.20683785185501546</c:v>
                </c:pt>
                <c:pt idx="188">
                  <c:v>0.20683785185501546</c:v>
                </c:pt>
                <c:pt idx="189">
                  <c:v>0.20683785185501546</c:v>
                </c:pt>
                <c:pt idx="190">
                  <c:v>0.20683785185501546</c:v>
                </c:pt>
                <c:pt idx="191">
                  <c:v>0.20683785185501546</c:v>
                </c:pt>
                <c:pt idx="192">
                  <c:v>0.20683785185501546</c:v>
                </c:pt>
                <c:pt idx="193">
                  <c:v>0.20683785185501546</c:v>
                </c:pt>
                <c:pt idx="194">
                  <c:v>0.22717690728742532</c:v>
                </c:pt>
                <c:pt idx="195">
                  <c:v>0.25109233477649895</c:v>
                </c:pt>
                <c:pt idx="196">
                  <c:v>0.25109233477649895</c:v>
                </c:pt>
                <c:pt idx="197">
                  <c:v>0.25109233477649895</c:v>
                </c:pt>
                <c:pt idx="198">
                  <c:v>0.25109233477649895</c:v>
                </c:pt>
                <c:pt idx="199">
                  <c:v>0.25109233477649895</c:v>
                </c:pt>
                <c:pt idx="200">
                  <c:v>0.25109233477649895</c:v>
                </c:pt>
                <c:pt idx="201">
                  <c:v>0.25109233477649895</c:v>
                </c:pt>
                <c:pt idx="202">
                  <c:v>0.25109233477649895</c:v>
                </c:pt>
                <c:pt idx="203">
                  <c:v>0.25109233477649895</c:v>
                </c:pt>
                <c:pt idx="204">
                  <c:v>0.25109233477649895</c:v>
                </c:pt>
                <c:pt idx="205">
                  <c:v>0.25109233477649895</c:v>
                </c:pt>
                <c:pt idx="206">
                  <c:v>0.25109233477649895</c:v>
                </c:pt>
                <c:pt idx="207">
                  <c:v>0.25109233477649895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C-496C-AB04-7452E7E3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04248"/>
        <c:axId val="525005232"/>
      </c:scatterChart>
      <c:valAx>
        <c:axId val="52500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25005232"/>
        <c:crosses val="autoZero"/>
        <c:crossBetween val="midCat"/>
      </c:valAx>
      <c:valAx>
        <c:axId val="5250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52500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255</xdr:row>
      <xdr:rowOff>38099</xdr:rowOff>
    </xdr:from>
    <xdr:to>
      <xdr:col>11</xdr:col>
      <xdr:colOff>200025</xdr:colOff>
      <xdr:row>279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192</xdr:row>
      <xdr:rowOff>9525</xdr:rowOff>
    </xdr:from>
    <xdr:to>
      <xdr:col>3</xdr:col>
      <xdr:colOff>542925</xdr:colOff>
      <xdr:row>211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1991"/>
  <sheetViews>
    <sheetView showGridLines="0" workbookViewId="0">
      <selection activeCell="B6" sqref="B6"/>
    </sheetView>
  </sheetViews>
  <sheetFormatPr baseColWidth="10" defaultRowHeight="15.75" x14ac:dyDescent="0.25"/>
  <cols>
    <col min="1" max="1" width="32.140625" style="147" customWidth="1"/>
    <col min="2" max="4" width="11.42578125" style="147"/>
    <col min="5" max="5" width="18.5703125" style="218" customWidth="1"/>
    <col min="6" max="6" width="20.85546875" style="219" customWidth="1"/>
    <col min="7" max="7" width="16.85546875" style="219" customWidth="1"/>
    <col min="8" max="8" width="22.85546875" style="219" customWidth="1"/>
    <col min="9" max="9" width="21" style="220" customWidth="1"/>
    <col min="10" max="10" width="21" style="219" customWidth="1"/>
    <col min="11" max="11" width="26.85546875" style="219" customWidth="1"/>
    <col min="12" max="12" width="20.85546875" style="219" customWidth="1"/>
    <col min="13" max="13" width="18.42578125" style="164" customWidth="1"/>
    <col min="14" max="14" width="11.42578125" style="147"/>
    <col min="15" max="15" width="13.5703125" style="147" customWidth="1"/>
    <col min="16" max="16" width="13.7109375" style="147" customWidth="1"/>
    <col min="17" max="17" width="16.85546875" style="147" customWidth="1"/>
    <col min="18" max="19" width="11.42578125" style="147"/>
    <col min="20" max="20" width="16.5703125" style="147" customWidth="1"/>
    <col min="21" max="21" width="13.85546875" style="147" customWidth="1"/>
    <col min="22" max="16384" width="11.42578125" style="147"/>
  </cols>
  <sheetData>
    <row r="1" spans="1:18" ht="19.5" thickBot="1" x14ac:dyDescent="0.35">
      <c r="A1" s="603" t="s">
        <v>267</v>
      </c>
      <c r="B1" s="590">
        <f>AVERAGE(I2:I1186)</f>
        <v>0.30332738215406019</v>
      </c>
      <c r="E1" s="229" t="s">
        <v>0</v>
      </c>
      <c r="F1" s="230" t="s">
        <v>158</v>
      </c>
      <c r="G1" s="231" t="s">
        <v>234</v>
      </c>
      <c r="H1" s="232" t="s">
        <v>1</v>
      </c>
      <c r="I1" s="233" t="s">
        <v>163</v>
      </c>
      <c r="J1" s="230" t="s">
        <v>165</v>
      </c>
      <c r="K1" s="234" t="s">
        <v>233</v>
      </c>
      <c r="L1" s="234" t="s">
        <v>223</v>
      </c>
      <c r="M1" s="235" t="s">
        <v>170</v>
      </c>
    </row>
    <row r="2" spans="1:18" s="154" customFormat="1" ht="18.75" x14ac:dyDescent="0.25">
      <c r="A2" s="589"/>
      <c r="B2" s="589"/>
      <c r="C2" s="589"/>
      <c r="E2" s="148">
        <v>43692</v>
      </c>
      <c r="F2" s="149">
        <v>8</v>
      </c>
      <c r="G2" s="149">
        <v>5894.97</v>
      </c>
      <c r="H2" s="150">
        <v>13921.465700000001</v>
      </c>
      <c r="I2" s="151">
        <v>0.42344463772948798</v>
      </c>
      <c r="J2" s="149">
        <v>47159.76</v>
      </c>
      <c r="K2" s="152">
        <v>3.3875571018359079</v>
      </c>
      <c r="L2" s="152">
        <f>K2</f>
        <v>3.3875571018359079</v>
      </c>
      <c r="M2" s="153" t="s">
        <v>171</v>
      </c>
      <c r="N2" s="147"/>
      <c r="O2" s="147"/>
      <c r="P2" s="147"/>
      <c r="Q2" s="147"/>
      <c r="R2" s="147"/>
    </row>
    <row r="3" spans="1:18" s="154" customFormat="1" ht="18.75" x14ac:dyDescent="0.25">
      <c r="A3" s="589"/>
      <c r="B3" s="589"/>
      <c r="C3" s="589"/>
      <c r="E3" s="155">
        <v>43692</v>
      </c>
      <c r="F3" s="156">
        <v>500</v>
      </c>
      <c r="G3" s="156">
        <v>5800.7</v>
      </c>
      <c r="H3" s="157">
        <v>13921.465700000001</v>
      </c>
      <c r="I3" s="158">
        <v>0.41667308062253816</v>
      </c>
      <c r="J3" s="156">
        <v>2900350</v>
      </c>
      <c r="K3" s="159">
        <v>208.33654031126909</v>
      </c>
      <c r="L3" s="159">
        <f>L2+K3</f>
        <v>211.724097413105</v>
      </c>
      <c r="M3" s="153" t="s">
        <v>171</v>
      </c>
      <c r="N3" s="147"/>
      <c r="O3" s="147"/>
      <c r="P3" s="147"/>
      <c r="Q3" s="147"/>
      <c r="R3" s="147"/>
    </row>
    <row r="4" spans="1:18" s="154" customFormat="1" x14ac:dyDescent="0.25">
      <c r="E4" s="160">
        <v>43712</v>
      </c>
      <c r="F4" s="161">
        <v>9</v>
      </c>
      <c r="G4" s="161">
        <v>6525.54</v>
      </c>
      <c r="H4" s="161">
        <v>23840.7912</v>
      </c>
      <c r="I4" s="162">
        <v>0.2737132314635598</v>
      </c>
      <c r="J4" s="161">
        <v>58729.86</v>
      </c>
      <c r="K4" s="163">
        <v>2.4634190831720386</v>
      </c>
      <c r="L4" s="163">
        <f t="shared" ref="L4:L67" si="0">L3+K4</f>
        <v>214.18751649627703</v>
      </c>
      <c r="M4" s="164" t="s">
        <v>172</v>
      </c>
      <c r="N4" s="147"/>
      <c r="O4" s="147"/>
      <c r="P4" s="147"/>
      <c r="Q4" s="147"/>
      <c r="R4" s="147"/>
    </row>
    <row r="5" spans="1:18" s="154" customFormat="1" x14ac:dyDescent="0.25">
      <c r="E5" s="160">
        <v>43712</v>
      </c>
      <c r="F5" s="161">
        <v>14</v>
      </c>
      <c r="G5" s="161">
        <v>6525.54</v>
      </c>
      <c r="H5" s="161">
        <v>23840.7912</v>
      </c>
      <c r="I5" s="162">
        <v>0.2737132314635598</v>
      </c>
      <c r="J5" s="161">
        <v>91357.56</v>
      </c>
      <c r="K5" s="163">
        <v>3.8319852404898374</v>
      </c>
      <c r="L5" s="163">
        <f t="shared" si="0"/>
        <v>218.01950173676687</v>
      </c>
      <c r="M5" s="164" t="s">
        <v>172</v>
      </c>
      <c r="N5" s="147"/>
      <c r="O5" s="147"/>
      <c r="P5" s="147"/>
      <c r="Q5" s="147"/>
      <c r="R5" s="147"/>
    </row>
    <row r="6" spans="1:18" s="154" customFormat="1" x14ac:dyDescent="0.25">
      <c r="E6" s="160">
        <v>43718</v>
      </c>
      <c r="F6" s="161">
        <v>24</v>
      </c>
      <c r="G6" s="161">
        <v>6370.17</v>
      </c>
      <c r="H6" s="161">
        <v>20506.344799999999</v>
      </c>
      <c r="I6" s="162">
        <v>0.31064385496921909</v>
      </c>
      <c r="J6" s="161">
        <v>152884.08000000002</v>
      </c>
      <c r="K6" s="163">
        <v>7.4554525192612591</v>
      </c>
      <c r="L6" s="163">
        <f t="shared" si="0"/>
        <v>225.47495425602813</v>
      </c>
      <c r="M6" s="164" t="s">
        <v>172</v>
      </c>
      <c r="N6" s="147"/>
      <c r="O6" s="147"/>
      <c r="P6" s="147"/>
      <c r="Q6" s="147"/>
      <c r="R6" s="147"/>
    </row>
    <row r="7" spans="1:18" s="154" customFormat="1" x14ac:dyDescent="0.25">
      <c r="E7" s="160">
        <v>43718</v>
      </c>
      <c r="F7" s="161">
        <v>500</v>
      </c>
      <c r="G7" s="161">
        <v>6421.96</v>
      </c>
      <c r="H7" s="161">
        <v>20506.344799999999</v>
      </c>
      <c r="I7" s="162">
        <v>0.3131694147657168</v>
      </c>
      <c r="J7" s="161">
        <v>3210980</v>
      </c>
      <c r="K7" s="163">
        <v>156.5847073828584</v>
      </c>
      <c r="L7" s="163">
        <f t="shared" si="0"/>
        <v>382.0596616388865</v>
      </c>
      <c r="M7" s="164" t="s">
        <v>172</v>
      </c>
      <c r="N7" s="147"/>
      <c r="O7" s="147"/>
      <c r="P7" s="147"/>
      <c r="Q7" s="147"/>
      <c r="R7" s="147"/>
    </row>
    <row r="8" spans="1:18" s="154" customFormat="1" x14ac:dyDescent="0.25">
      <c r="E8" s="160">
        <v>43718</v>
      </c>
      <c r="F8" s="161">
        <v>3000</v>
      </c>
      <c r="G8" s="161">
        <v>6421.96</v>
      </c>
      <c r="H8" s="161">
        <v>20506.344799999999</v>
      </c>
      <c r="I8" s="162">
        <v>0.3131694147657168</v>
      </c>
      <c r="J8" s="161">
        <v>19265880</v>
      </c>
      <c r="K8" s="163">
        <v>939.50824429715044</v>
      </c>
      <c r="L8" s="163">
        <f t="shared" si="0"/>
        <v>1321.5679059360368</v>
      </c>
      <c r="M8" s="164" t="s">
        <v>172</v>
      </c>
      <c r="N8" s="147"/>
      <c r="O8" s="147"/>
      <c r="P8" s="147"/>
      <c r="Q8" s="147"/>
      <c r="R8" s="147"/>
    </row>
    <row r="9" spans="1:18" s="154" customFormat="1" x14ac:dyDescent="0.25">
      <c r="E9" s="165">
        <v>43718</v>
      </c>
      <c r="F9" s="166">
        <v>4885</v>
      </c>
      <c r="G9" s="166">
        <v>414.32</v>
      </c>
      <c r="H9" s="166">
        <v>19758.2791</v>
      </c>
      <c r="I9" s="158">
        <v>2.09694375660479E-2</v>
      </c>
      <c r="J9" s="166">
        <v>2023953.2</v>
      </c>
      <c r="K9" s="167">
        <v>102.43570251014421</v>
      </c>
      <c r="L9" s="167">
        <f t="shared" si="0"/>
        <v>1424.003608446181</v>
      </c>
      <c r="M9" s="164" t="s">
        <v>173</v>
      </c>
      <c r="N9" s="147"/>
      <c r="O9" s="147"/>
      <c r="P9" s="147"/>
      <c r="Q9" s="147"/>
      <c r="R9" s="147"/>
    </row>
    <row r="10" spans="1:18" s="154" customFormat="1" x14ac:dyDescent="0.25">
      <c r="E10" s="165">
        <v>43718</v>
      </c>
      <c r="F10" s="166">
        <v>115</v>
      </c>
      <c r="G10" s="166">
        <v>414.32</v>
      </c>
      <c r="H10" s="166">
        <v>19758.2791</v>
      </c>
      <c r="I10" s="158">
        <v>2.0969437566047945E-2</v>
      </c>
      <c r="J10" s="166">
        <v>47646.799999999996</v>
      </c>
      <c r="K10" s="167">
        <v>2.4114853200955135</v>
      </c>
      <c r="L10" s="167">
        <f t="shared" si="0"/>
        <v>1426.4150937662766</v>
      </c>
      <c r="M10" s="164" t="s">
        <v>173</v>
      </c>
      <c r="N10" s="147"/>
      <c r="O10" s="147"/>
      <c r="P10" s="147"/>
      <c r="Q10" s="147"/>
      <c r="R10" s="147"/>
    </row>
    <row r="11" spans="1:18" s="154" customFormat="1" x14ac:dyDescent="0.25">
      <c r="E11" s="160">
        <v>43735</v>
      </c>
      <c r="F11" s="161">
        <v>950</v>
      </c>
      <c r="G11" s="161">
        <v>5179</v>
      </c>
      <c r="H11" s="161">
        <v>20903.6751</v>
      </c>
      <c r="I11" s="162">
        <v>0.24775547721749655</v>
      </c>
      <c r="J11" s="161">
        <v>4920050</v>
      </c>
      <c r="K11" s="163">
        <v>235.36770335662172</v>
      </c>
      <c r="L11" s="163">
        <f t="shared" si="0"/>
        <v>1661.7827971228983</v>
      </c>
      <c r="M11" s="164" t="s">
        <v>172</v>
      </c>
      <c r="N11" s="147"/>
      <c r="O11" s="147"/>
      <c r="P11" s="147"/>
      <c r="Q11" s="147"/>
      <c r="R11" s="147"/>
    </row>
    <row r="12" spans="1:18" s="154" customFormat="1" x14ac:dyDescent="0.25">
      <c r="E12" s="160">
        <v>43735</v>
      </c>
      <c r="F12" s="161">
        <v>1050</v>
      </c>
      <c r="G12" s="161">
        <v>5179</v>
      </c>
      <c r="H12" s="161">
        <v>20903.6751</v>
      </c>
      <c r="I12" s="162">
        <v>0.24775547721749655</v>
      </c>
      <c r="J12" s="161">
        <v>5437950</v>
      </c>
      <c r="K12" s="163">
        <v>260.14325107837135</v>
      </c>
      <c r="L12" s="163">
        <f t="shared" si="0"/>
        <v>1921.9260482012696</v>
      </c>
      <c r="M12" s="164" t="s">
        <v>172</v>
      </c>
      <c r="N12" s="147"/>
      <c r="O12" s="147"/>
      <c r="P12" s="147"/>
      <c r="Q12" s="147"/>
      <c r="R12" s="147"/>
    </row>
    <row r="13" spans="1:18" s="154" customFormat="1" x14ac:dyDescent="0.25">
      <c r="E13" s="160">
        <v>43740</v>
      </c>
      <c r="F13" s="161">
        <v>1914</v>
      </c>
      <c r="G13" s="161">
        <v>4143.2</v>
      </c>
      <c r="H13" s="161">
        <v>20425.638599999998</v>
      </c>
      <c r="I13" s="162">
        <v>0.20284310719176243</v>
      </c>
      <c r="J13" s="161">
        <v>7930084.7999999998</v>
      </c>
      <c r="K13" s="163">
        <v>388.24170716503329</v>
      </c>
      <c r="L13" s="163">
        <f t="shared" si="0"/>
        <v>2310.167755366303</v>
      </c>
      <c r="M13" s="164" t="s">
        <v>172</v>
      </c>
      <c r="N13" s="147"/>
      <c r="O13" s="147"/>
      <c r="P13" s="147"/>
      <c r="Q13" s="147"/>
      <c r="R13" s="147"/>
    </row>
    <row r="14" spans="1:18" s="154" customFormat="1" x14ac:dyDescent="0.25">
      <c r="E14" s="160">
        <v>43740</v>
      </c>
      <c r="F14" s="161">
        <v>819</v>
      </c>
      <c r="G14" s="161">
        <v>4143.2</v>
      </c>
      <c r="H14" s="161">
        <v>20425.638599999998</v>
      </c>
      <c r="I14" s="162">
        <v>0.20284310719176243</v>
      </c>
      <c r="J14" s="161">
        <v>3393280.8</v>
      </c>
      <c r="K14" s="163">
        <v>166.12850479005343</v>
      </c>
      <c r="L14" s="163">
        <f t="shared" si="0"/>
        <v>2476.2962601563563</v>
      </c>
      <c r="M14" s="164" t="s">
        <v>172</v>
      </c>
      <c r="N14" s="147"/>
      <c r="O14" s="147"/>
      <c r="P14" s="147"/>
      <c r="Q14" s="147"/>
      <c r="R14" s="147"/>
    </row>
    <row r="15" spans="1:18" s="154" customFormat="1" x14ac:dyDescent="0.25">
      <c r="E15" s="160">
        <v>43740</v>
      </c>
      <c r="F15" s="161">
        <v>200</v>
      </c>
      <c r="G15" s="161">
        <v>4143.2</v>
      </c>
      <c r="H15" s="161">
        <v>20425.638599999998</v>
      </c>
      <c r="I15" s="162">
        <v>0.20284310719176243</v>
      </c>
      <c r="J15" s="161">
        <v>828640</v>
      </c>
      <c r="K15" s="163">
        <v>40.568621438352487</v>
      </c>
      <c r="L15" s="163">
        <f t="shared" si="0"/>
        <v>2516.864881594709</v>
      </c>
      <c r="M15" s="164" t="s">
        <v>172</v>
      </c>
      <c r="N15" s="147"/>
      <c r="O15" s="147"/>
      <c r="P15" s="147"/>
      <c r="Q15" s="147"/>
      <c r="R15" s="147"/>
    </row>
    <row r="16" spans="1:18" s="154" customFormat="1" x14ac:dyDescent="0.25">
      <c r="E16" s="160">
        <v>43740</v>
      </c>
      <c r="F16" s="161">
        <v>1067</v>
      </c>
      <c r="G16" s="161">
        <v>4143.2</v>
      </c>
      <c r="H16" s="161">
        <v>20425.638599999998</v>
      </c>
      <c r="I16" s="162">
        <v>0.20284310719176243</v>
      </c>
      <c r="J16" s="161">
        <v>4420794.3999999994</v>
      </c>
      <c r="K16" s="163">
        <v>216.4335953736105</v>
      </c>
      <c r="L16" s="163">
        <f t="shared" si="0"/>
        <v>2733.2984769683194</v>
      </c>
      <c r="M16" s="164" t="s">
        <v>172</v>
      </c>
      <c r="N16" s="147"/>
      <c r="O16" s="147"/>
      <c r="P16" s="147"/>
      <c r="Q16" s="147"/>
      <c r="R16" s="147"/>
    </row>
    <row r="17" spans="5:18" s="154" customFormat="1" x14ac:dyDescent="0.25">
      <c r="E17" s="160">
        <v>43742</v>
      </c>
      <c r="F17" s="161">
        <v>1607</v>
      </c>
      <c r="G17" s="161">
        <v>4143.2</v>
      </c>
      <c r="H17" s="161">
        <v>20163.357</v>
      </c>
      <c r="I17" s="162">
        <v>0.20548165665072538</v>
      </c>
      <c r="J17" s="161">
        <v>6658122.3999999994</v>
      </c>
      <c r="K17" s="163">
        <v>330.20902223771566</v>
      </c>
      <c r="L17" s="163">
        <f t="shared" si="0"/>
        <v>3063.5074992060349</v>
      </c>
      <c r="M17" s="164" t="s">
        <v>172</v>
      </c>
      <c r="N17" s="147"/>
      <c r="O17" s="147"/>
      <c r="P17" s="147"/>
      <c r="Q17" s="147"/>
      <c r="R17" s="147"/>
    </row>
    <row r="18" spans="5:18" s="154" customFormat="1" x14ac:dyDescent="0.25">
      <c r="E18" s="160">
        <v>43742</v>
      </c>
      <c r="F18" s="161">
        <v>393</v>
      </c>
      <c r="G18" s="161">
        <v>4143.2</v>
      </c>
      <c r="H18" s="161">
        <v>20163.357</v>
      </c>
      <c r="I18" s="162">
        <v>0.20548165665072538</v>
      </c>
      <c r="J18" s="161">
        <v>1628277.5999999999</v>
      </c>
      <c r="K18" s="163">
        <v>80.754291063735067</v>
      </c>
      <c r="L18" s="163">
        <f t="shared" si="0"/>
        <v>3144.2617902697698</v>
      </c>
      <c r="M18" s="164" t="s">
        <v>172</v>
      </c>
      <c r="N18" s="147"/>
      <c r="O18" s="147"/>
      <c r="P18" s="147"/>
      <c r="Q18" s="147"/>
      <c r="R18" s="147"/>
    </row>
    <row r="19" spans="5:18" s="154" customFormat="1" x14ac:dyDescent="0.25">
      <c r="E19" s="160">
        <v>43745</v>
      </c>
      <c r="F19" s="161">
        <v>6</v>
      </c>
      <c r="G19" s="161">
        <v>4036.63</v>
      </c>
      <c r="H19" s="161">
        <v>20218.026300000001</v>
      </c>
      <c r="I19" s="162">
        <v>0.19965499797574207</v>
      </c>
      <c r="J19" s="161">
        <v>24219.78</v>
      </c>
      <c r="K19" s="163">
        <v>1.1979299878544523</v>
      </c>
      <c r="L19" s="163">
        <f t="shared" si="0"/>
        <v>3145.4597202576242</v>
      </c>
      <c r="M19" s="164" t="s">
        <v>172</v>
      </c>
      <c r="N19" s="147"/>
      <c r="O19" s="147"/>
      <c r="P19" s="147"/>
      <c r="Q19" s="147"/>
      <c r="R19" s="147"/>
    </row>
    <row r="20" spans="5:18" s="154" customFormat="1" x14ac:dyDescent="0.25">
      <c r="E20" s="160">
        <v>43746</v>
      </c>
      <c r="F20" s="161">
        <v>146</v>
      </c>
      <c r="G20" s="161">
        <v>4246.78</v>
      </c>
      <c r="H20" s="161">
        <v>20112.8809</v>
      </c>
      <c r="I20" s="162">
        <v>0.21114727527671084</v>
      </c>
      <c r="J20" s="161">
        <v>620029.88</v>
      </c>
      <c r="K20" s="163">
        <v>30.827502190399784</v>
      </c>
      <c r="L20" s="163">
        <f t="shared" si="0"/>
        <v>3176.2872224480238</v>
      </c>
      <c r="M20" s="164" t="s">
        <v>172</v>
      </c>
      <c r="N20" s="147"/>
      <c r="O20" s="147"/>
      <c r="P20" s="147"/>
      <c r="Q20" s="147"/>
      <c r="R20" s="147"/>
    </row>
    <row r="21" spans="5:18" s="154" customFormat="1" x14ac:dyDescent="0.25">
      <c r="E21" s="160">
        <v>43749</v>
      </c>
      <c r="F21" s="161">
        <v>1000</v>
      </c>
      <c r="G21" s="161">
        <v>4661.1000000000004</v>
      </c>
      <c r="H21" s="161">
        <v>19413.651600000001</v>
      </c>
      <c r="I21" s="162">
        <v>0.24009393472374874</v>
      </c>
      <c r="J21" s="161">
        <v>4661100</v>
      </c>
      <c r="K21" s="163">
        <v>240.0939347237487</v>
      </c>
      <c r="L21" s="163">
        <f t="shared" si="0"/>
        <v>3416.3811571717724</v>
      </c>
      <c r="M21" s="164" t="s">
        <v>172</v>
      </c>
      <c r="N21" s="147"/>
      <c r="O21" s="147"/>
      <c r="P21" s="147"/>
      <c r="Q21" s="147"/>
      <c r="R21" s="147"/>
    </row>
    <row r="22" spans="5:18" s="154" customFormat="1" x14ac:dyDescent="0.25">
      <c r="E22" s="160">
        <v>43752</v>
      </c>
      <c r="F22" s="161">
        <v>1500</v>
      </c>
      <c r="G22" s="161">
        <v>4661.1000000000004</v>
      </c>
      <c r="H22" s="161">
        <v>19733.405299999999</v>
      </c>
      <c r="I22" s="162">
        <v>0.23620353046719214</v>
      </c>
      <c r="J22" s="161">
        <v>6991650.0000000009</v>
      </c>
      <c r="K22" s="163">
        <v>354.30529570078824</v>
      </c>
      <c r="L22" s="163">
        <f t="shared" si="0"/>
        <v>3770.6864528725605</v>
      </c>
      <c r="M22" s="164" t="s">
        <v>172</v>
      </c>
      <c r="N22" s="147"/>
      <c r="O22" s="147"/>
      <c r="P22" s="147"/>
      <c r="Q22" s="147"/>
      <c r="R22" s="147"/>
    </row>
    <row r="23" spans="5:18" s="154" customFormat="1" x14ac:dyDescent="0.25">
      <c r="E23" s="160">
        <v>43752</v>
      </c>
      <c r="F23" s="161">
        <v>300</v>
      </c>
      <c r="G23" s="161">
        <v>4661.1000000000004</v>
      </c>
      <c r="H23" s="161">
        <v>19733.405299999999</v>
      </c>
      <c r="I23" s="162">
        <v>0.23620353046719214</v>
      </c>
      <c r="J23" s="161">
        <v>1398330</v>
      </c>
      <c r="K23" s="163">
        <v>70.861059140157636</v>
      </c>
      <c r="L23" s="163">
        <f t="shared" si="0"/>
        <v>3841.547512012718</v>
      </c>
      <c r="M23" s="164" t="s">
        <v>172</v>
      </c>
      <c r="N23" s="147"/>
      <c r="O23" s="147"/>
      <c r="P23" s="147"/>
      <c r="Q23" s="147"/>
      <c r="R23" s="147"/>
    </row>
    <row r="24" spans="5:18" s="154" customFormat="1" x14ac:dyDescent="0.25">
      <c r="E24" s="165">
        <v>43753</v>
      </c>
      <c r="F24" s="166">
        <v>12811</v>
      </c>
      <c r="G24" s="166">
        <v>345.96</v>
      </c>
      <c r="H24" s="166">
        <v>19025.394</v>
      </c>
      <c r="I24" s="158">
        <v>1.8184117501062001E-2</v>
      </c>
      <c r="J24" s="166">
        <v>4432093.5599999996</v>
      </c>
      <c r="K24" s="167">
        <v>232.95672930610527</v>
      </c>
      <c r="L24" s="167">
        <f t="shared" si="0"/>
        <v>4074.5042413188235</v>
      </c>
      <c r="M24" s="164" t="s">
        <v>173</v>
      </c>
      <c r="N24" s="147"/>
      <c r="O24" s="147"/>
      <c r="P24" s="147"/>
      <c r="Q24" s="147"/>
      <c r="R24" s="147"/>
    </row>
    <row r="25" spans="5:18" s="154" customFormat="1" x14ac:dyDescent="0.25">
      <c r="E25" s="165">
        <v>43753</v>
      </c>
      <c r="F25" s="166">
        <v>7189</v>
      </c>
      <c r="G25" s="166">
        <v>345.96</v>
      </c>
      <c r="H25" s="166">
        <v>19025.394</v>
      </c>
      <c r="I25" s="158">
        <v>1.8184117501062001E-2</v>
      </c>
      <c r="J25" s="166">
        <v>2487106.44</v>
      </c>
      <c r="K25" s="167">
        <v>130.72562071513474</v>
      </c>
      <c r="L25" s="167">
        <f t="shared" si="0"/>
        <v>4205.2298620339579</v>
      </c>
      <c r="M25" s="164" t="s">
        <v>173</v>
      </c>
      <c r="N25" s="147"/>
      <c r="O25" s="147"/>
      <c r="P25" s="147"/>
      <c r="Q25" s="147"/>
      <c r="R25" s="147"/>
    </row>
    <row r="26" spans="5:18" s="154" customFormat="1" x14ac:dyDescent="0.25">
      <c r="E26" s="160">
        <v>43754</v>
      </c>
      <c r="F26" s="161">
        <v>100</v>
      </c>
      <c r="G26" s="161">
        <v>4971.84</v>
      </c>
      <c r="H26" s="161">
        <v>18955.031900000002</v>
      </c>
      <c r="I26" s="162">
        <v>0.26229657782849736</v>
      </c>
      <c r="J26" s="161">
        <v>497184</v>
      </c>
      <c r="K26" s="163">
        <v>26.229657782849731</v>
      </c>
      <c r="L26" s="163">
        <f t="shared" si="0"/>
        <v>4231.4595198168081</v>
      </c>
      <c r="M26" s="164" t="s">
        <v>172</v>
      </c>
      <c r="N26" s="147"/>
      <c r="O26" s="147"/>
      <c r="P26" s="147"/>
      <c r="Q26" s="147"/>
      <c r="R26" s="147"/>
    </row>
    <row r="27" spans="5:18" s="154" customFormat="1" x14ac:dyDescent="0.25">
      <c r="E27" s="160">
        <v>43754</v>
      </c>
      <c r="F27" s="161">
        <v>223</v>
      </c>
      <c r="G27" s="161">
        <v>4971.84</v>
      </c>
      <c r="H27" s="161">
        <v>18955.031900000002</v>
      </c>
      <c r="I27" s="162">
        <v>0.26229657782849736</v>
      </c>
      <c r="J27" s="161">
        <v>1108720.32</v>
      </c>
      <c r="K27" s="163">
        <v>58.492136855754907</v>
      </c>
      <c r="L27" s="163">
        <f t="shared" si="0"/>
        <v>4289.9516566725633</v>
      </c>
      <c r="M27" s="164" t="s">
        <v>172</v>
      </c>
      <c r="N27" s="147"/>
      <c r="O27" s="147"/>
      <c r="P27" s="147"/>
      <c r="Q27" s="147"/>
      <c r="R27" s="147"/>
    </row>
    <row r="28" spans="5:18" s="154" customFormat="1" x14ac:dyDescent="0.25">
      <c r="E28" s="160">
        <v>43754</v>
      </c>
      <c r="F28" s="161">
        <v>81</v>
      </c>
      <c r="G28" s="161">
        <v>4971.84</v>
      </c>
      <c r="H28" s="161">
        <v>18955.031900000002</v>
      </c>
      <c r="I28" s="162">
        <v>0.26229657782849736</v>
      </c>
      <c r="J28" s="161">
        <v>402719.04000000004</v>
      </c>
      <c r="K28" s="163">
        <v>21.246022804108286</v>
      </c>
      <c r="L28" s="163">
        <f t="shared" si="0"/>
        <v>4311.1976794766715</v>
      </c>
      <c r="M28" s="164" t="s">
        <v>172</v>
      </c>
      <c r="N28" s="147"/>
      <c r="O28" s="147"/>
      <c r="P28" s="147"/>
      <c r="Q28" s="147"/>
      <c r="R28" s="147"/>
    </row>
    <row r="29" spans="5:18" s="154" customFormat="1" x14ac:dyDescent="0.25">
      <c r="E29" s="160">
        <v>43754</v>
      </c>
      <c r="F29" s="161">
        <v>5000</v>
      </c>
      <c r="G29" s="161">
        <v>4971.84</v>
      </c>
      <c r="H29" s="161">
        <v>18955.031900000002</v>
      </c>
      <c r="I29" s="162">
        <v>0.26229657782849736</v>
      </c>
      <c r="J29" s="161">
        <v>24859200</v>
      </c>
      <c r="K29" s="163">
        <v>1311.4828891424866</v>
      </c>
      <c r="L29" s="163">
        <f t="shared" si="0"/>
        <v>5622.6805686191583</v>
      </c>
      <c r="M29" s="164" t="s">
        <v>172</v>
      </c>
      <c r="N29" s="147"/>
      <c r="O29" s="147"/>
      <c r="P29" s="147"/>
      <c r="Q29" s="147"/>
      <c r="R29" s="147"/>
    </row>
    <row r="30" spans="5:18" s="154" customFormat="1" x14ac:dyDescent="0.25">
      <c r="E30" s="165">
        <v>43756</v>
      </c>
      <c r="F30" s="166">
        <v>1962</v>
      </c>
      <c r="G30" s="166">
        <v>331.46</v>
      </c>
      <c r="H30" s="166">
        <v>19173.6754</v>
      </c>
      <c r="I30" s="158">
        <v>1.7287243738360148E-2</v>
      </c>
      <c r="J30" s="166">
        <v>650324.5199999999</v>
      </c>
      <c r="K30" s="167">
        <v>33.917572214662606</v>
      </c>
      <c r="L30" s="167">
        <f t="shared" si="0"/>
        <v>5656.5981408338212</v>
      </c>
      <c r="M30" s="164" t="s">
        <v>173</v>
      </c>
      <c r="N30" s="147"/>
      <c r="O30" s="147"/>
      <c r="P30" s="147"/>
      <c r="Q30" s="147"/>
      <c r="R30" s="147"/>
    </row>
    <row r="31" spans="5:18" s="154" customFormat="1" x14ac:dyDescent="0.25">
      <c r="E31" s="165">
        <v>43756</v>
      </c>
      <c r="F31" s="166">
        <v>8038</v>
      </c>
      <c r="G31" s="166">
        <v>331.46</v>
      </c>
      <c r="H31" s="166">
        <v>19173.6754</v>
      </c>
      <c r="I31" s="158">
        <v>1.7287243738360148E-2</v>
      </c>
      <c r="J31" s="166">
        <v>2664275.48</v>
      </c>
      <c r="K31" s="167">
        <v>138.95486516893885</v>
      </c>
      <c r="L31" s="167">
        <f t="shared" si="0"/>
        <v>5795.5530060027604</v>
      </c>
      <c r="M31" s="164" t="s">
        <v>173</v>
      </c>
      <c r="N31" s="147"/>
      <c r="O31" s="147"/>
      <c r="P31" s="147"/>
      <c r="Q31" s="147"/>
      <c r="R31" s="147"/>
    </row>
    <row r="32" spans="5:18" s="154" customFormat="1" x14ac:dyDescent="0.25">
      <c r="E32" s="160">
        <v>43759</v>
      </c>
      <c r="F32" s="161">
        <v>68</v>
      </c>
      <c r="G32" s="161">
        <v>4661.1000000000004</v>
      </c>
      <c r="H32" s="161">
        <v>18710.564200000001</v>
      </c>
      <c r="I32" s="162">
        <v>0.24911595129771663</v>
      </c>
      <c r="J32" s="161">
        <v>316954.80000000005</v>
      </c>
      <c r="K32" s="163">
        <v>16.939884688244732</v>
      </c>
      <c r="L32" s="163">
        <f t="shared" si="0"/>
        <v>5812.4928906910054</v>
      </c>
      <c r="M32" s="164" t="s">
        <v>172</v>
      </c>
      <c r="N32" s="147"/>
      <c r="O32" s="147"/>
      <c r="P32" s="147"/>
      <c r="Q32" s="147"/>
      <c r="R32" s="147"/>
    </row>
    <row r="33" spans="5:18" s="154" customFormat="1" x14ac:dyDescent="0.25">
      <c r="E33" s="160">
        <v>43759</v>
      </c>
      <c r="F33" s="161">
        <v>200</v>
      </c>
      <c r="G33" s="161">
        <v>4661.1000000000004</v>
      </c>
      <c r="H33" s="161">
        <v>18710.564200000001</v>
      </c>
      <c r="I33" s="162">
        <v>0.24911595129771663</v>
      </c>
      <c r="J33" s="161">
        <v>932220.00000000012</v>
      </c>
      <c r="K33" s="163">
        <v>49.823190259543324</v>
      </c>
      <c r="L33" s="163">
        <f t="shared" si="0"/>
        <v>5862.3160809505489</v>
      </c>
      <c r="M33" s="164" t="s">
        <v>172</v>
      </c>
      <c r="N33" s="147"/>
      <c r="O33" s="147"/>
      <c r="P33" s="147"/>
      <c r="Q33" s="147"/>
      <c r="R33" s="147"/>
    </row>
    <row r="34" spans="5:18" s="154" customFormat="1" x14ac:dyDescent="0.25">
      <c r="E34" s="160">
        <v>43759</v>
      </c>
      <c r="F34" s="161">
        <v>500</v>
      </c>
      <c r="G34" s="161">
        <v>4661.1000000000004</v>
      </c>
      <c r="H34" s="161">
        <v>18710.564200000001</v>
      </c>
      <c r="I34" s="162">
        <v>0.24911595129771663</v>
      </c>
      <c r="J34" s="161">
        <v>2330550</v>
      </c>
      <c r="K34" s="163">
        <v>124.5579756488583</v>
      </c>
      <c r="L34" s="163">
        <f t="shared" si="0"/>
        <v>5986.8740565994076</v>
      </c>
      <c r="M34" s="164" t="s">
        <v>172</v>
      </c>
      <c r="N34" s="147"/>
      <c r="O34" s="147"/>
      <c r="P34" s="147"/>
      <c r="Q34" s="147"/>
      <c r="R34" s="147"/>
    </row>
    <row r="35" spans="5:18" s="154" customFormat="1" x14ac:dyDescent="0.25">
      <c r="E35" s="165">
        <v>43759</v>
      </c>
      <c r="F35" s="166">
        <v>5000</v>
      </c>
      <c r="G35" s="166">
        <v>321.10000000000002</v>
      </c>
      <c r="H35" s="166">
        <v>18710.564200000001</v>
      </c>
      <c r="I35" s="158">
        <v>1.7161427980883655E-2</v>
      </c>
      <c r="J35" s="166">
        <v>1605500</v>
      </c>
      <c r="K35" s="167">
        <v>85.807139904418278</v>
      </c>
      <c r="L35" s="167">
        <f t="shared" si="0"/>
        <v>6072.681196503826</v>
      </c>
      <c r="M35" s="164" t="s">
        <v>173</v>
      </c>
      <c r="N35" s="147"/>
      <c r="O35" s="147"/>
      <c r="P35" s="147"/>
      <c r="Q35" s="147"/>
      <c r="R35" s="147"/>
    </row>
    <row r="36" spans="5:18" s="154" customFormat="1" x14ac:dyDescent="0.25">
      <c r="E36" s="155">
        <v>43760</v>
      </c>
      <c r="F36" s="156">
        <v>1500</v>
      </c>
      <c r="G36" s="156">
        <v>6111.22</v>
      </c>
      <c r="H36" s="157">
        <v>18374.540700000001</v>
      </c>
      <c r="I36" s="158">
        <v>0.33259171479589689</v>
      </c>
      <c r="J36" s="156">
        <v>9166830</v>
      </c>
      <c r="K36" s="159">
        <v>498.88757219384536</v>
      </c>
      <c r="L36" s="159">
        <f t="shared" si="0"/>
        <v>6571.5687686976717</v>
      </c>
      <c r="M36" s="153" t="s">
        <v>171</v>
      </c>
      <c r="N36" s="147"/>
      <c r="O36" s="147"/>
      <c r="P36" s="147"/>
      <c r="Q36" s="147"/>
      <c r="R36" s="147"/>
    </row>
    <row r="37" spans="5:18" s="154" customFormat="1" x14ac:dyDescent="0.25">
      <c r="E37" s="155">
        <v>43760</v>
      </c>
      <c r="F37" s="156">
        <v>4500</v>
      </c>
      <c r="G37" s="156">
        <v>6111.22</v>
      </c>
      <c r="H37" s="157">
        <v>18374.540700000001</v>
      </c>
      <c r="I37" s="158">
        <v>0.33259171479589689</v>
      </c>
      <c r="J37" s="156">
        <v>27500490</v>
      </c>
      <c r="K37" s="159">
        <v>1496.662716581536</v>
      </c>
      <c r="L37" s="159">
        <f t="shared" si="0"/>
        <v>8068.2314852792078</v>
      </c>
      <c r="M37" s="153" t="s">
        <v>171</v>
      </c>
      <c r="N37" s="147"/>
      <c r="O37" s="147"/>
      <c r="P37" s="147"/>
      <c r="Q37" s="147"/>
      <c r="R37" s="147"/>
    </row>
    <row r="38" spans="5:18" s="154" customFormat="1" x14ac:dyDescent="0.25">
      <c r="E38" s="160">
        <v>43760</v>
      </c>
      <c r="F38" s="161">
        <v>700</v>
      </c>
      <c r="G38" s="161">
        <v>4661.1000000000004</v>
      </c>
      <c r="H38" s="161">
        <v>18374.540700000001</v>
      </c>
      <c r="I38" s="162">
        <v>0.25367164687822646</v>
      </c>
      <c r="J38" s="161">
        <v>3262770.0000000005</v>
      </c>
      <c r="K38" s="163">
        <v>177.57015281475853</v>
      </c>
      <c r="L38" s="163">
        <f t="shared" si="0"/>
        <v>8245.8016380939662</v>
      </c>
      <c r="M38" s="164" t="s">
        <v>172</v>
      </c>
      <c r="N38" s="147"/>
      <c r="O38" s="147"/>
      <c r="P38" s="147"/>
      <c r="Q38" s="147"/>
      <c r="R38" s="147"/>
    </row>
    <row r="39" spans="5:18" s="154" customFormat="1" x14ac:dyDescent="0.25">
      <c r="E39" s="160">
        <v>43760</v>
      </c>
      <c r="F39" s="161">
        <v>500</v>
      </c>
      <c r="G39" s="161">
        <v>4661.1000000000004</v>
      </c>
      <c r="H39" s="161">
        <v>18374.540700000001</v>
      </c>
      <c r="I39" s="162">
        <v>0.25367164687822646</v>
      </c>
      <c r="J39" s="161">
        <v>2330550</v>
      </c>
      <c r="K39" s="163">
        <v>126.83582343911321</v>
      </c>
      <c r="L39" s="163">
        <f t="shared" si="0"/>
        <v>8372.6374615330787</v>
      </c>
      <c r="M39" s="164" t="s">
        <v>172</v>
      </c>
      <c r="N39" s="147"/>
      <c r="O39" s="147"/>
      <c r="P39" s="147"/>
      <c r="Q39" s="147"/>
      <c r="R39" s="147"/>
    </row>
    <row r="40" spans="5:18" s="154" customFormat="1" x14ac:dyDescent="0.25">
      <c r="E40" s="160">
        <v>43760</v>
      </c>
      <c r="F40" s="161">
        <v>300</v>
      </c>
      <c r="G40" s="161">
        <v>4661.1000000000004</v>
      </c>
      <c r="H40" s="161">
        <v>18374.540700000001</v>
      </c>
      <c r="I40" s="162">
        <v>0.25367164687822646</v>
      </c>
      <c r="J40" s="161">
        <v>1398330</v>
      </c>
      <c r="K40" s="163">
        <v>76.101494063467925</v>
      </c>
      <c r="L40" s="163">
        <f t="shared" si="0"/>
        <v>8448.7389555965474</v>
      </c>
      <c r="M40" s="164" t="s">
        <v>172</v>
      </c>
      <c r="N40" s="147"/>
      <c r="O40" s="147"/>
      <c r="P40" s="147"/>
      <c r="Q40" s="147"/>
      <c r="R40" s="147"/>
    </row>
    <row r="41" spans="5:18" s="169" customFormat="1" x14ac:dyDescent="0.25">
      <c r="E41" s="165">
        <v>43760</v>
      </c>
      <c r="F41" s="166">
        <v>10000</v>
      </c>
      <c r="G41" s="166">
        <v>321.05</v>
      </c>
      <c r="H41" s="166">
        <v>18374.540700000001</v>
      </c>
      <c r="I41" s="158">
        <v>1.7472545585860547E-2</v>
      </c>
      <c r="J41" s="166">
        <v>3210500</v>
      </c>
      <c r="K41" s="167">
        <v>174.72545585860547</v>
      </c>
      <c r="L41" s="167">
        <f t="shared" si="0"/>
        <v>8623.464411455152</v>
      </c>
      <c r="M41" s="164" t="s">
        <v>173</v>
      </c>
      <c r="N41" s="168"/>
      <c r="O41" s="168"/>
      <c r="P41" s="168"/>
      <c r="Q41" s="168"/>
      <c r="R41" s="168"/>
    </row>
    <row r="42" spans="5:18" s="154" customFormat="1" x14ac:dyDescent="0.25">
      <c r="E42" s="165">
        <v>43761</v>
      </c>
      <c r="F42" s="166">
        <v>10000</v>
      </c>
      <c r="G42" s="166">
        <v>310.74</v>
      </c>
      <c r="H42" s="166">
        <v>18380.409199999998</v>
      </c>
      <c r="I42" s="158">
        <v>1.6906043636939271E-2</v>
      </c>
      <c r="J42" s="166">
        <v>3107400</v>
      </c>
      <c r="K42" s="167">
        <v>169.0604363693927</v>
      </c>
      <c r="L42" s="167">
        <f t="shared" si="0"/>
        <v>8792.5248478245448</v>
      </c>
      <c r="M42" s="164" t="s">
        <v>173</v>
      </c>
      <c r="N42" s="147"/>
      <c r="O42" s="147"/>
      <c r="P42" s="147"/>
      <c r="Q42" s="147"/>
      <c r="R42" s="147"/>
    </row>
    <row r="43" spans="5:18" s="154" customFormat="1" x14ac:dyDescent="0.25">
      <c r="E43" s="165">
        <v>43761</v>
      </c>
      <c r="F43" s="166">
        <v>1496</v>
      </c>
      <c r="G43" s="166">
        <v>321.10000000000002</v>
      </c>
      <c r="H43" s="166">
        <v>18380.409199999998</v>
      </c>
      <c r="I43" s="158">
        <v>1.7469687236342926E-2</v>
      </c>
      <c r="J43" s="166">
        <v>480365.60000000003</v>
      </c>
      <c r="K43" s="167">
        <v>26.134652105569014</v>
      </c>
      <c r="L43" s="167">
        <f t="shared" si="0"/>
        <v>8818.6594999301142</v>
      </c>
      <c r="M43" s="164" t="s">
        <v>173</v>
      </c>
      <c r="N43" s="147"/>
      <c r="O43" s="147"/>
      <c r="P43" s="147"/>
      <c r="Q43" s="147"/>
      <c r="R43" s="147"/>
    </row>
    <row r="44" spans="5:18" s="154" customFormat="1" x14ac:dyDescent="0.25">
      <c r="E44" s="165">
        <v>43761</v>
      </c>
      <c r="F44" s="166">
        <v>3504</v>
      </c>
      <c r="G44" s="166">
        <v>321.10000000000002</v>
      </c>
      <c r="H44" s="166">
        <v>18380.409199999998</v>
      </c>
      <c r="I44" s="158">
        <v>1.7469687236342926E-2</v>
      </c>
      <c r="J44" s="166">
        <v>1125134.4000000001</v>
      </c>
      <c r="K44" s="167">
        <v>61.213784076145608</v>
      </c>
      <c r="L44" s="167">
        <f t="shared" si="0"/>
        <v>8879.8732840062603</v>
      </c>
      <c r="M44" s="164" t="s">
        <v>173</v>
      </c>
      <c r="N44" s="147"/>
      <c r="O44" s="147"/>
      <c r="P44" s="147"/>
      <c r="Q44" s="147"/>
      <c r="R44" s="147"/>
    </row>
    <row r="45" spans="5:18" s="154" customFormat="1" x14ac:dyDescent="0.25">
      <c r="E45" s="165">
        <v>43761</v>
      </c>
      <c r="F45" s="166">
        <v>10255</v>
      </c>
      <c r="G45" s="166">
        <v>321.10000000000002</v>
      </c>
      <c r="H45" s="166">
        <v>18380.409199999998</v>
      </c>
      <c r="I45" s="158">
        <v>1.7469687236342926E-2</v>
      </c>
      <c r="J45" s="166">
        <v>3292880.5000000005</v>
      </c>
      <c r="K45" s="167">
        <v>179.1516426086967</v>
      </c>
      <c r="L45" s="167">
        <f t="shared" si="0"/>
        <v>9059.0249266149567</v>
      </c>
      <c r="M45" s="164" t="s">
        <v>173</v>
      </c>
      <c r="N45" s="147"/>
      <c r="O45" s="147"/>
      <c r="P45" s="147"/>
      <c r="Q45" s="147"/>
      <c r="R45" s="147"/>
    </row>
    <row r="46" spans="5:18" s="154" customFormat="1" x14ac:dyDescent="0.25">
      <c r="E46" s="165">
        <v>43761</v>
      </c>
      <c r="F46" s="166">
        <v>4745</v>
      </c>
      <c r="G46" s="166">
        <v>321.10000000000002</v>
      </c>
      <c r="H46" s="166">
        <v>18380.409199999998</v>
      </c>
      <c r="I46" s="158">
        <v>1.7469687236342926E-2</v>
      </c>
      <c r="J46" s="166">
        <v>1523619.5</v>
      </c>
      <c r="K46" s="167">
        <v>82.893665936447164</v>
      </c>
      <c r="L46" s="167">
        <f t="shared" si="0"/>
        <v>9141.918592551403</v>
      </c>
      <c r="M46" s="164" t="s">
        <v>173</v>
      </c>
      <c r="N46" s="147"/>
      <c r="O46" s="147"/>
      <c r="P46" s="147"/>
      <c r="Q46" s="147"/>
      <c r="R46" s="147"/>
    </row>
    <row r="47" spans="5:18" s="154" customFormat="1" x14ac:dyDescent="0.25">
      <c r="E47" s="160">
        <v>43762</v>
      </c>
      <c r="F47" s="161">
        <v>441</v>
      </c>
      <c r="G47" s="161">
        <v>5179</v>
      </c>
      <c r="H47" s="161">
        <v>18587.147199999999</v>
      </c>
      <c r="I47" s="162">
        <v>0.27863339888974464</v>
      </c>
      <c r="J47" s="161">
        <v>2283939</v>
      </c>
      <c r="K47" s="163">
        <v>122.87732891037739</v>
      </c>
      <c r="L47" s="163">
        <f t="shared" si="0"/>
        <v>9264.7959214617804</v>
      </c>
      <c r="M47" s="164" t="s">
        <v>172</v>
      </c>
      <c r="N47" s="147"/>
      <c r="O47" s="147"/>
      <c r="P47" s="147"/>
      <c r="Q47" s="147"/>
      <c r="R47" s="147"/>
    </row>
    <row r="48" spans="5:18" s="154" customFormat="1" x14ac:dyDescent="0.25">
      <c r="E48" s="160">
        <v>43762</v>
      </c>
      <c r="F48" s="161">
        <v>200</v>
      </c>
      <c r="G48" s="161">
        <v>5386.16</v>
      </c>
      <c r="H48" s="161">
        <v>18587.147199999999</v>
      </c>
      <c r="I48" s="162">
        <v>0.2897787348453344</v>
      </c>
      <c r="J48" s="161">
        <v>1077232</v>
      </c>
      <c r="K48" s="163">
        <v>57.955746969066887</v>
      </c>
      <c r="L48" s="163">
        <f t="shared" si="0"/>
        <v>9322.7516684308466</v>
      </c>
      <c r="M48" s="164" t="s">
        <v>172</v>
      </c>
      <c r="N48" s="147"/>
      <c r="O48" s="147"/>
      <c r="P48" s="147"/>
      <c r="Q48" s="147"/>
      <c r="R48" s="147"/>
    </row>
    <row r="49" spans="5:18" s="154" customFormat="1" x14ac:dyDescent="0.25">
      <c r="E49" s="160">
        <v>43762</v>
      </c>
      <c r="F49" s="161">
        <v>3423</v>
      </c>
      <c r="G49" s="161">
        <v>5179</v>
      </c>
      <c r="H49" s="161">
        <v>18587.147199999999</v>
      </c>
      <c r="I49" s="162">
        <v>0.27863339888974464</v>
      </c>
      <c r="J49" s="161">
        <v>17727717</v>
      </c>
      <c r="K49" s="163">
        <v>953.7621243995959</v>
      </c>
      <c r="L49" s="163">
        <f t="shared" si="0"/>
        <v>10276.513792830443</v>
      </c>
      <c r="M49" s="164" t="s">
        <v>172</v>
      </c>
      <c r="N49" s="147"/>
      <c r="O49" s="147"/>
      <c r="P49" s="147"/>
      <c r="Q49" s="147"/>
      <c r="R49" s="147"/>
    </row>
    <row r="50" spans="5:18" s="154" customFormat="1" x14ac:dyDescent="0.25">
      <c r="E50" s="160">
        <v>43762</v>
      </c>
      <c r="F50" s="161">
        <v>3695</v>
      </c>
      <c r="G50" s="161">
        <v>5437.95</v>
      </c>
      <c r="H50" s="161">
        <v>18587.147199999999</v>
      </c>
      <c r="I50" s="162">
        <v>0.29256506883423183</v>
      </c>
      <c r="J50" s="161">
        <v>20093225.25</v>
      </c>
      <c r="K50" s="163">
        <v>1081.0279293424867</v>
      </c>
      <c r="L50" s="163">
        <f t="shared" si="0"/>
        <v>11357.541722172929</v>
      </c>
      <c r="M50" s="164" t="s">
        <v>172</v>
      </c>
      <c r="N50" s="147"/>
      <c r="O50" s="147"/>
      <c r="P50" s="147"/>
      <c r="Q50" s="147"/>
      <c r="R50" s="147"/>
    </row>
    <row r="51" spans="5:18" s="154" customFormat="1" x14ac:dyDescent="0.25">
      <c r="E51" s="160">
        <v>43762</v>
      </c>
      <c r="F51" s="161">
        <v>1500</v>
      </c>
      <c r="G51" s="161">
        <v>5437.95</v>
      </c>
      <c r="H51" s="161">
        <v>18587.147199999999</v>
      </c>
      <c r="I51" s="162">
        <v>0.29256506883423183</v>
      </c>
      <c r="J51" s="161">
        <v>8156925</v>
      </c>
      <c r="K51" s="163">
        <v>438.84760325134778</v>
      </c>
      <c r="L51" s="163">
        <f t="shared" si="0"/>
        <v>11796.389325424278</v>
      </c>
      <c r="M51" s="164" t="s">
        <v>172</v>
      </c>
      <c r="N51" s="147"/>
      <c r="O51" s="147"/>
      <c r="P51" s="147"/>
      <c r="Q51" s="147"/>
      <c r="R51" s="147"/>
    </row>
    <row r="52" spans="5:18" s="154" customFormat="1" x14ac:dyDescent="0.25">
      <c r="E52" s="160">
        <v>43762</v>
      </c>
      <c r="F52" s="161">
        <v>1821</v>
      </c>
      <c r="G52" s="161">
        <v>5437.95</v>
      </c>
      <c r="H52" s="161">
        <v>18587.147199999999</v>
      </c>
      <c r="I52" s="162">
        <v>0.29256506883423183</v>
      </c>
      <c r="J52" s="161">
        <v>9902506.9499999993</v>
      </c>
      <c r="K52" s="163">
        <v>532.76099034713616</v>
      </c>
      <c r="L52" s="163">
        <f t="shared" si="0"/>
        <v>12329.150315771414</v>
      </c>
      <c r="M52" s="164" t="s">
        <v>172</v>
      </c>
      <c r="N52" s="147"/>
      <c r="O52" s="147"/>
      <c r="P52" s="147"/>
      <c r="Q52" s="147"/>
      <c r="R52" s="147"/>
    </row>
    <row r="53" spans="5:18" s="154" customFormat="1" x14ac:dyDescent="0.25">
      <c r="E53" s="160">
        <v>43762</v>
      </c>
      <c r="F53" s="161">
        <v>887</v>
      </c>
      <c r="G53" s="161">
        <v>5955.85</v>
      </c>
      <c r="H53" s="161">
        <v>19758.069800000001</v>
      </c>
      <c r="I53" s="162">
        <v>0.30143885816214699</v>
      </c>
      <c r="J53" s="161">
        <v>5282838.95</v>
      </c>
      <c r="K53" s="163">
        <v>267.37626718982438</v>
      </c>
      <c r="L53" s="163">
        <f t="shared" si="0"/>
        <v>12596.526582961238</v>
      </c>
      <c r="M53" s="164" t="s">
        <v>172</v>
      </c>
      <c r="N53" s="147"/>
      <c r="O53" s="147"/>
      <c r="P53" s="147"/>
      <c r="Q53" s="147"/>
      <c r="R53" s="147"/>
    </row>
    <row r="54" spans="5:18" s="154" customFormat="1" x14ac:dyDescent="0.25">
      <c r="E54" s="165">
        <v>43762</v>
      </c>
      <c r="F54" s="166">
        <v>10000</v>
      </c>
      <c r="G54" s="166">
        <v>341.81</v>
      </c>
      <c r="H54" s="166">
        <v>18587.147199999999</v>
      </c>
      <c r="I54" s="158">
        <v>1.8389589124252485E-2</v>
      </c>
      <c r="J54" s="166">
        <v>3418100</v>
      </c>
      <c r="K54" s="167">
        <v>183.89589124252484</v>
      </c>
      <c r="L54" s="167">
        <f t="shared" si="0"/>
        <v>12780.422474203762</v>
      </c>
      <c r="M54" s="164" t="s">
        <v>173</v>
      </c>
      <c r="N54" s="147"/>
      <c r="O54" s="147"/>
      <c r="P54" s="147"/>
      <c r="Q54" s="147"/>
      <c r="R54" s="147"/>
    </row>
    <row r="55" spans="5:18" s="154" customFormat="1" x14ac:dyDescent="0.25">
      <c r="E55" s="165">
        <v>43762</v>
      </c>
      <c r="F55" s="166">
        <v>10055</v>
      </c>
      <c r="G55" s="166">
        <v>341.81</v>
      </c>
      <c r="H55" s="166">
        <v>18587.147199999999</v>
      </c>
      <c r="I55" s="158">
        <v>1.8389589124252485E-2</v>
      </c>
      <c r="J55" s="166">
        <v>3436899.55</v>
      </c>
      <c r="K55" s="167">
        <v>184.90731864435872</v>
      </c>
      <c r="L55" s="167">
        <f t="shared" si="0"/>
        <v>12965.329792848121</v>
      </c>
      <c r="M55" s="164" t="s">
        <v>173</v>
      </c>
      <c r="N55" s="147"/>
      <c r="O55" s="147"/>
      <c r="P55" s="147"/>
      <c r="Q55" s="147"/>
      <c r="R55" s="147"/>
    </row>
    <row r="56" spans="5:18" s="154" customFormat="1" x14ac:dyDescent="0.25">
      <c r="E56" s="165">
        <v>43762</v>
      </c>
      <c r="F56" s="166">
        <v>5000</v>
      </c>
      <c r="G56" s="166">
        <v>341.81</v>
      </c>
      <c r="H56" s="166">
        <v>18587.147199999999</v>
      </c>
      <c r="I56" s="158">
        <v>1.8389589124252485E-2</v>
      </c>
      <c r="J56" s="166">
        <v>1709050</v>
      </c>
      <c r="K56" s="167">
        <v>91.94794562126242</v>
      </c>
      <c r="L56" s="167">
        <f t="shared" si="0"/>
        <v>13057.277738469384</v>
      </c>
      <c r="M56" s="164" t="s">
        <v>173</v>
      </c>
      <c r="N56" s="147"/>
      <c r="O56" s="147"/>
      <c r="P56" s="147"/>
      <c r="Q56" s="147"/>
      <c r="R56" s="147"/>
    </row>
    <row r="57" spans="5:18" s="154" customFormat="1" x14ac:dyDescent="0.25">
      <c r="E57" s="165">
        <v>43762</v>
      </c>
      <c r="F57" s="166">
        <v>35400</v>
      </c>
      <c r="G57" s="166">
        <v>346.78</v>
      </c>
      <c r="H57" s="166">
        <v>18587.147199999999</v>
      </c>
      <c r="I57" s="158">
        <v>1.8656978194050131E-2</v>
      </c>
      <c r="J57" s="166">
        <v>12276011.999999998</v>
      </c>
      <c r="K57" s="167">
        <v>660.4570280693747</v>
      </c>
      <c r="L57" s="167">
        <f t="shared" si="0"/>
        <v>13717.734766538759</v>
      </c>
      <c r="M57" s="164" t="s">
        <v>173</v>
      </c>
      <c r="N57" s="147"/>
      <c r="O57" s="147"/>
      <c r="P57" s="147"/>
      <c r="Q57" s="147"/>
      <c r="R57" s="147"/>
    </row>
    <row r="58" spans="5:18" s="154" customFormat="1" x14ac:dyDescent="0.25">
      <c r="E58" s="165">
        <v>43762</v>
      </c>
      <c r="F58" s="166">
        <v>2976</v>
      </c>
      <c r="G58" s="166">
        <v>346.99</v>
      </c>
      <c r="H58" s="166">
        <v>18587.147199999999</v>
      </c>
      <c r="I58" s="158">
        <v>1.8668276323759895E-2</v>
      </c>
      <c r="J58" s="166">
        <v>1032642.24</v>
      </c>
      <c r="K58" s="167">
        <v>55.556790339509448</v>
      </c>
      <c r="L58" s="167">
        <f t="shared" si="0"/>
        <v>13773.291556878268</v>
      </c>
      <c r="M58" s="164" t="s">
        <v>173</v>
      </c>
      <c r="N58" s="147"/>
      <c r="O58" s="147"/>
      <c r="P58" s="147"/>
      <c r="Q58" s="147"/>
      <c r="R58" s="147"/>
    </row>
    <row r="59" spans="5:18" s="154" customFormat="1" x14ac:dyDescent="0.25">
      <c r="E59" s="165">
        <v>43762</v>
      </c>
      <c r="F59" s="166">
        <v>30000</v>
      </c>
      <c r="G59" s="166">
        <v>346.99</v>
      </c>
      <c r="H59" s="166">
        <v>18587.147199999999</v>
      </c>
      <c r="I59" s="158">
        <v>1.8668276323759895E-2</v>
      </c>
      <c r="J59" s="166">
        <v>10409700</v>
      </c>
      <c r="K59" s="167">
        <v>560.04828971279687</v>
      </c>
      <c r="L59" s="167">
        <f t="shared" si="0"/>
        <v>14333.339846591065</v>
      </c>
      <c r="M59" s="164" t="s">
        <v>173</v>
      </c>
      <c r="N59" s="147"/>
      <c r="O59" s="147"/>
      <c r="P59" s="147"/>
      <c r="Q59" s="147"/>
      <c r="R59" s="147"/>
    </row>
    <row r="60" spans="5:18" s="154" customFormat="1" x14ac:dyDescent="0.25">
      <c r="E60" s="165">
        <v>43762</v>
      </c>
      <c r="F60" s="166">
        <v>27022</v>
      </c>
      <c r="G60" s="166">
        <v>346.99</v>
      </c>
      <c r="H60" s="166">
        <v>18587.147199999999</v>
      </c>
      <c r="I60" s="158">
        <v>1.8668276323759895E-2</v>
      </c>
      <c r="J60" s="166">
        <v>9376363.7799999993</v>
      </c>
      <c r="K60" s="167">
        <v>504.45416282063985</v>
      </c>
      <c r="L60" s="167">
        <f t="shared" si="0"/>
        <v>14837.794009411706</v>
      </c>
      <c r="M60" s="164" t="s">
        <v>173</v>
      </c>
      <c r="N60" s="147"/>
      <c r="O60" s="147"/>
      <c r="P60" s="147"/>
      <c r="Q60" s="147"/>
      <c r="R60" s="147"/>
    </row>
    <row r="61" spans="5:18" s="154" customFormat="1" x14ac:dyDescent="0.25">
      <c r="E61" s="160">
        <v>43763</v>
      </c>
      <c r="F61" s="161">
        <v>118</v>
      </c>
      <c r="G61" s="161">
        <v>5955.85</v>
      </c>
      <c r="H61" s="161">
        <v>19758.069800000001</v>
      </c>
      <c r="I61" s="162">
        <v>0.30143885816214699</v>
      </c>
      <c r="J61" s="161">
        <v>702790.3</v>
      </c>
      <c r="K61" s="163">
        <v>35.569785263133348</v>
      </c>
      <c r="L61" s="163">
        <f t="shared" si="0"/>
        <v>14873.363794674839</v>
      </c>
      <c r="M61" s="164" t="s">
        <v>172</v>
      </c>
      <c r="N61" s="147"/>
      <c r="O61" s="147"/>
      <c r="P61" s="147"/>
      <c r="Q61" s="147"/>
      <c r="R61" s="147"/>
    </row>
    <row r="62" spans="5:18" s="154" customFormat="1" x14ac:dyDescent="0.25">
      <c r="E62" s="160">
        <v>43763</v>
      </c>
      <c r="F62" s="161">
        <v>200</v>
      </c>
      <c r="G62" s="161">
        <v>6421.96</v>
      </c>
      <c r="H62" s="161">
        <v>19758.069800000001</v>
      </c>
      <c r="I62" s="162">
        <v>0.32502972532266283</v>
      </c>
      <c r="J62" s="161">
        <v>1284392</v>
      </c>
      <c r="K62" s="163">
        <v>65.005945064532568</v>
      </c>
      <c r="L62" s="163">
        <f t="shared" si="0"/>
        <v>14938.369739739372</v>
      </c>
      <c r="M62" s="164" t="s">
        <v>172</v>
      </c>
      <c r="N62" s="147"/>
      <c r="O62" s="147"/>
      <c r="P62" s="147"/>
      <c r="Q62" s="147"/>
      <c r="R62" s="147"/>
    </row>
    <row r="63" spans="5:18" s="154" customFormat="1" x14ac:dyDescent="0.25">
      <c r="E63" s="160">
        <v>43763</v>
      </c>
      <c r="F63" s="161">
        <v>125</v>
      </c>
      <c r="G63" s="161">
        <v>6421.96</v>
      </c>
      <c r="H63" s="161">
        <v>19758.069800000001</v>
      </c>
      <c r="I63" s="162">
        <v>0.32502972532266283</v>
      </c>
      <c r="J63" s="161">
        <v>802745</v>
      </c>
      <c r="K63" s="163">
        <v>40.628715665332855</v>
      </c>
      <c r="L63" s="163">
        <f t="shared" si="0"/>
        <v>14978.998455404704</v>
      </c>
      <c r="M63" s="164" t="s">
        <v>172</v>
      </c>
      <c r="N63" s="147"/>
      <c r="O63" s="147"/>
      <c r="P63" s="147"/>
      <c r="Q63" s="147"/>
      <c r="R63" s="147"/>
    </row>
    <row r="64" spans="5:18" s="154" customFormat="1" x14ac:dyDescent="0.25">
      <c r="E64" s="160">
        <v>43763</v>
      </c>
      <c r="F64" s="161">
        <v>675</v>
      </c>
      <c r="G64" s="161">
        <v>6421.96</v>
      </c>
      <c r="H64" s="161">
        <v>19758.069800000001</v>
      </c>
      <c r="I64" s="162">
        <v>0.32502972532266283</v>
      </c>
      <c r="J64" s="161">
        <v>4334823</v>
      </c>
      <c r="K64" s="163">
        <v>219.39506459279741</v>
      </c>
      <c r="L64" s="163">
        <f t="shared" si="0"/>
        <v>15198.393519997502</v>
      </c>
      <c r="M64" s="164" t="s">
        <v>172</v>
      </c>
      <c r="N64" s="147"/>
      <c r="O64" s="147"/>
      <c r="P64" s="147"/>
      <c r="Q64" s="147"/>
      <c r="R64" s="147"/>
    </row>
    <row r="65" spans="5:18" s="154" customFormat="1" x14ac:dyDescent="0.25">
      <c r="E65" s="160">
        <v>43763</v>
      </c>
      <c r="F65" s="161">
        <v>57</v>
      </c>
      <c r="G65" s="161">
        <v>6421.96</v>
      </c>
      <c r="H65" s="161">
        <v>19758.069800000001</v>
      </c>
      <c r="I65" s="162">
        <v>0.32502972532266283</v>
      </c>
      <c r="J65" s="161">
        <v>366051.72000000003</v>
      </c>
      <c r="K65" s="163">
        <v>18.526694343391782</v>
      </c>
      <c r="L65" s="163">
        <f t="shared" si="0"/>
        <v>15216.920214340895</v>
      </c>
      <c r="M65" s="164" t="s">
        <v>172</v>
      </c>
      <c r="N65" s="147"/>
      <c r="O65" s="147"/>
      <c r="P65" s="147"/>
      <c r="Q65" s="147"/>
      <c r="R65" s="147"/>
    </row>
    <row r="66" spans="5:18" s="154" customFormat="1" x14ac:dyDescent="0.25">
      <c r="E66" s="165">
        <v>43763</v>
      </c>
      <c r="F66" s="166">
        <v>30000</v>
      </c>
      <c r="G66" s="166">
        <v>372.89</v>
      </c>
      <c r="H66" s="166">
        <v>19758.069800000001</v>
      </c>
      <c r="I66" s="158">
        <v>1.8872794952875405E-2</v>
      </c>
      <c r="J66" s="166">
        <v>11186700</v>
      </c>
      <c r="K66" s="167">
        <v>566.18384858626223</v>
      </c>
      <c r="L66" s="167">
        <f t="shared" si="0"/>
        <v>15783.104062927157</v>
      </c>
      <c r="M66" s="164" t="s">
        <v>173</v>
      </c>
      <c r="N66" s="147"/>
      <c r="O66" s="147"/>
      <c r="P66" s="147"/>
      <c r="Q66" s="147"/>
      <c r="R66" s="147"/>
    </row>
    <row r="67" spans="5:18" s="154" customFormat="1" x14ac:dyDescent="0.25">
      <c r="E67" s="165">
        <v>43763</v>
      </c>
      <c r="F67" s="166">
        <v>5643</v>
      </c>
      <c r="G67" s="166">
        <v>372.89</v>
      </c>
      <c r="H67" s="166">
        <v>19758.069800000001</v>
      </c>
      <c r="I67" s="158">
        <v>1.8872794952875405E-2</v>
      </c>
      <c r="J67" s="166">
        <v>2104218.27</v>
      </c>
      <c r="K67" s="167">
        <v>106.49918191907592</v>
      </c>
      <c r="L67" s="167">
        <f t="shared" si="0"/>
        <v>15889.603244846234</v>
      </c>
      <c r="M67" s="164" t="s">
        <v>173</v>
      </c>
      <c r="N67" s="147"/>
      <c r="O67" s="147"/>
      <c r="P67" s="147"/>
      <c r="Q67" s="147"/>
      <c r="R67" s="147"/>
    </row>
    <row r="68" spans="5:18" s="154" customFormat="1" x14ac:dyDescent="0.25">
      <c r="E68" s="165">
        <v>43763</v>
      </c>
      <c r="F68" s="166">
        <v>12000</v>
      </c>
      <c r="G68" s="166">
        <v>372.89</v>
      </c>
      <c r="H68" s="166">
        <v>19758.069800000001</v>
      </c>
      <c r="I68" s="158">
        <v>1.8872794952875405E-2</v>
      </c>
      <c r="J68" s="166">
        <v>4474680</v>
      </c>
      <c r="K68" s="167">
        <v>226.47353943450486</v>
      </c>
      <c r="L68" s="167">
        <f t="shared" ref="L68:L131" si="1">L67+K68</f>
        <v>16116.076784280738</v>
      </c>
      <c r="M68" s="164" t="s">
        <v>173</v>
      </c>
      <c r="N68" s="147"/>
      <c r="O68" s="147"/>
      <c r="P68" s="147"/>
      <c r="Q68" s="147"/>
      <c r="R68" s="147"/>
    </row>
    <row r="69" spans="5:18" s="154" customFormat="1" x14ac:dyDescent="0.25">
      <c r="E69" s="165">
        <v>43763</v>
      </c>
      <c r="F69" s="166">
        <v>8403</v>
      </c>
      <c r="G69" s="166">
        <v>372.89</v>
      </c>
      <c r="H69" s="166">
        <v>19758.069800000001</v>
      </c>
      <c r="I69" s="158">
        <v>1.8872794952875405E-2</v>
      </c>
      <c r="J69" s="166">
        <v>3133394.67</v>
      </c>
      <c r="K69" s="167">
        <v>158.58809598901203</v>
      </c>
      <c r="L69" s="167">
        <f t="shared" si="1"/>
        <v>16274.664880269751</v>
      </c>
      <c r="M69" s="164" t="s">
        <v>173</v>
      </c>
      <c r="N69" s="147"/>
      <c r="O69" s="147"/>
      <c r="P69" s="147"/>
      <c r="Q69" s="147"/>
      <c r="R69" s="147"/>
    </row>
    <row r="70" spans="5:18" s="154" customFormat="1" x14ac:dyDescent="0.25">
      <c r="E70" s="165">
        <v>43763</v>
      </c>
      <c r="F70" s="166">
        <v>11256</v>
      </c>
      <c r="G70" s="166">
        <v>372.89</v>
      </c>
      <c r="H70" s="166">
        <v>19758.069800000001</v>
      </c>
      <c r="I70" s="158">
        <v>1.8872794952875405E-2</v>
      </c>
      <c r="J70" s="166">
        <v>4197249.84</v>
      </c>
      <c r="K70" s="167">
        <v>212.43217998956555</v>
      </c>
      <c r="L70" s="167">
        <f t="shared" si="1"/>
        <v>16487.097060259315</v>
      </c>
      <c r="M70" s="164" t="s">
        <v>173</v>
      </c>
      <c r="N70" s="147"/>
      <c r="O70" s="147"/>
      <c r="P70" s="147"/>
      <c r="Q70" s="147"/>
      <c r="R70" s="147"/>
    </row>
    <row r="71" spans="5:18" s="154" customFormat="1" x14ac:dyDescent="0.25">
      <c r="E71" s="165">
        <v>43763</v>
      </c>
      <c r="F71" s="166">
        <v>4350</v>
      </c>
      <c r="G71" s="166">
        <v>372.89</v>
      </c>
      <c r="H71" s="166">
        <v>19758.069800000001</v>
      </c>
      <c r="I71" s="158">
        <v>1.8872794952875405E-2</v>
      </c>
      <c r="J71" s="166">
        <v>1622071.5</v>
      </c>
      <c r="K71" s="167">
        <v>82.096658045008013</v>
      </c>
      <c r="L71" s="167">
        <f t="shared" si="1"/>
        <v>16569.193718304323</v>
      </c>
      <c r="M71" s="164" t="s">
        <v>173</v>
      </c>
      <c r="N71" s="147"/>
      <c r="O71" s="147"/>
      <c r="P71" s="147"/>
      <c r="Q71" s="147"/>
      <c r="R71" s="147"/>
    </row>
    <row r="72" spans="5:18" s="154" customFormat="1" x14ac:dyDescent="0.25">
      <c r="E72" s="165">
        <v>43763</v>
      </c>
      <c r="F72" s="166">
        <v>12000</v>
      </c>
      <c r="G72" s="166">
        <v>372.89</v>
      </c>
      <c r="H72" s="166">
        <v>19758.069800000001</v>
      </c>
      <c r="I72" s="158">
        <v>1.8872794952875405E-2</v>
      </c>
      <c r="J72" s="166">
        <v>4474680</v>
      </c>
      <c r="K72" s="167">
        <v>226.47353943450486</v>
      </c>
      <c r="L72" s="167">
        <f t="shared" si="1"/>
        <v>16795.667257738827</v>
      </c>
      <c r="M72" s="164" t="s">
        <v>173</v>
      </c>
      <c r="N72" s="147"/>
      <c r="O72" s="147"/>
      <c r="P72" s="147"/>
      <c r="Q72" s="147"/>
      <c r="R72" s="147"/>
    </row>
    <row r="73" spans="5:18" s="154" customFormat="1" x14ac:dyDescent="0.25">
      <c r="E73" s="165">
        <v>43763</v>
      </c>
      <c r="F73" s="166">
        <v>11256</v>
      </c>
      <c r="G73" s="166">
        <v>372.89</v>
      </c>
      <c r="H73" s="166">
        <v>19758.069800000001</v>
      </c>
      <c r="I73" s="158">
        <v>1.8872794952875405E-2</v>
      </c>
      <c r="J73" s="166">
        <v>4197249.84</v>
      </c>
      <c r="K73" s="167">
        <v>212.43217998956555</v>
      </c>
      <c r="L73" s="167">
        <f t="shared" si="1"/>
        <v>17008.099437728393</v>
      </c>
      <c r="M73" s="164" t="s">
        <v>173</v>
      </c>
      <c r="N73" s="147"/>
      <c r="O73" s="147"/>
      <c r="P73" s="147"/>
      <c r="Q73" s="147"/>
      <c r="R73" s="147"/>
    </row>
    <row r="74" spans="5:18" s="154" customFormat="1" x14ac:dyDescent="0.25">
      <c r="E74" s="165">
        <v>43763</v>
      </c>
      <c r="F74" s="166">
        <v>12000</v>
      </c>
      <c r="G74" s="166">
        <v>372.89</v>
      </c>
      <c r="H74" s="166">
        <v>19758.069800000001</v>
      </c>
      <c r="I74" s="158">
        <v>1.8872794952875405E-2</v>
      </c>
      <c r="J74" s="166">
        <v>4474680</v>
      </c>
      <c r="K74" s="167">
        <v>226.47353943450486</v>
      </c>
      <c r="L74" s="167">
        <f t="shared" si="1"/>
        <v>17234.572977162898</v>
      </c>
      <c r="M74" s="164" t="s">
        <v>173</v>
      </c>
      <c r="N74" s="147"/>
      <c r="O74" s="147"/>
      <c r="P74" s="147"/>
      <c r="Q74" s="147"/>
      <c r="R74" s="147"/>
    </row>
    <row r="75" spans="5:18" s="154" customFormat="1" x14ac:dyDescent="0.25">
      <c r="E75" s="165">
        <v>43763</v>
      </c>
      <c r="F75" s="166">
        <v>11256</v>
      </c>
      <c r="G75" s="166">
        <v>372.89</v>
      </c>
      <c r="H75" s="166">
        <v>19758.069800000001</v>
      </c>
      <c r="I75" s="158">
        <v>1.8872794952875405E-2</v>
      </c>
      <c r="J75" s="166">
        <v>4197249.84</v>
      </c>
      <c r="K75" s="167">
        <v>212.43217998956555</v>
      </c>
      <c r="L75" s="167">
        <f t="shared" si="1"/>
        <v>17447.005157152464</v>
      </c>
      <c r="M75" s="164" t="s">
        <v>173</v>
      </c>
      <c r="N75" s="147"/>
      <c r="O75" s="147"/>
      <c r="P75" s="147"/>
      <c r="Q75" s="147"/>
      <c r="R75" s="147"/>
    </row>
    <row r="76" spans="5:18" s="154" customFormat="1" x14ac:dyDescent="0.25">
      <c r="E76" s="165">
        <v>43763</v>
      </c>
      <c r="F76" s="166">
        <v>1000</v>
      </c>
      <c r="G76" s="166">
        <v>357.35</v>
      </c>
      <c r="H76" s="166">
        <v>19758.069800000001</v>
      </c>
      <c r="I76" s="158">
        <v>1.8086280877497456E-2</v>
      </c>
      <c r="J76" s="166">
        <v>357350</v>
      </c>
      <c r="K76" s="167">
        <v>18.086280877497455</v>
      </c>
      <c r="L76" s="167">
        <f t="shared" si="1"/>
        <v>17465.091438029962</v>
      </c>
      <c r="M76" s="164" t="s">
        <v>173</v>
      </c>
      <c r="N76" s="147"/>
      <c r="O76" s="147"/>
      <c r="P76" s="147"/>
      <c r="Q76" s="147"/>
      <c r="R76" s="147"/>
    </row>
    <row r="77" spans="5:18" s="154" customFormat="1" x14ac:dyDescent="0.25">
      <c r="E77" s="165">
        <v>43763</v>
      </c>
      <c r="F77" s="166">
        <v>1000</v>
      </c>
      <c r="G77" s="166">
        <v>357.35</v>
      </c>
      <c r="H77" s="166">
        <v>19758.069800000001</v>
      </c>
      <c r="I77" s="158">
        <v>1.8086280877497456E-2</v>
      </c>
      <c r="J77" s="166">
        <v>357350</v>
      </c>
      <c r="K77" s="167">
        <v>18.086280877497455</v>
      </c>
      <c r="L77" s="167">
        <f t="shared" si="1"/>
        <v>17483.17771890746</v>
      </c>
      <c r="M77" s="164" t="s">
        <v>173</v>
      </c>
      <c r="N77" s="147"/>
      <c r="O77" s="147"/>
      <c r="P77" s="147"/>
      <c r="Q77" s="147"/>
      <c r="R77" s="147"/>
    </row>
    <row r="78" spans="5:18" s="154" customFormat="1" x14ac:dyDescent="0.25">
      <c r="E78" s="165">
        <v>43763</v>
      </c>
      <c r="F78" s="166">
        <v>18000</v>
      </c>
      <c r="G78" s="166">
        <v>357.35</v>
      </c>
      <c r="H78" s="166">
        <v>19758.069800000001</v>
      </c>
      <c r="I78" s="158">
        <v>1.8086280877497456E-2</v>
      </c>
      <c r="J78" s="166">
        <v>6432300</v>
      </c>
      <c r="K78" s="167">
        <v>325.55305579495422</v>
      </c>
      <c r="L78" s="167">
        <f t="shared" si="1"/>
        <v>17808.730774702413</v>
      </c>
      <c r="M78" s="164" t="s">
        <v>173</v>
      </c>
      <c r="N78" s="147"/>
      <c r="O78" s="147"/>
      <c r="P78" s="147"/>
      <c r="Q78" s="147"/>
      <c r="R78" s="147"/>
    </row>
    <row r="79" spans="5:18" s="154" customFormat="1" x14ac:dyDescent="0.25">
      <c r="E79" s="165">
        <v>43763</v>
      </c>
      <c r="F79" s="166">
        <v>30000</v>
      </c>
      <c r="G79" s="166">
        <v>357.35</v>
      </c>
      <c r="H79" s="166">
        <v>19758.069800000001</v>
      </c>
      <c r="I79" s="158">
        <v>1.8086280877497456E-2</v>
      </c>
      <c r="J79" s="166">
        <v>10720500</v>
      </c>
      <c r="K79" s="167">
        <v>542.58842632492372</v>
      </c>
      <c r="L79" s="167">
        <f t="shared" si="1"/>
        <v>18351.319201027338</v>
      </c>
      <c r="M79" s="164" t="s">
        <v>173</v>
      </c>
      <c r="N79" s="147"/>
      <c r="O79" s="147"/>
      <c r="P79" s="147"/>
      <c r="Q79" s="147"/>
      <c r="R79" s="147"/>
    </row>
    <row r="80" spans="5:18" s="154" customFormat="1" x14ac:dyDescent="0.25">
      <c r="E80" s="165">
        <v>43763</v>
      </c>
      <c r="F80" s="166">
        <v>6912</v>
      </c>
      <c r="G80" s="166">
        <v>352.17</v>
      </c>
      <c r="H80" s="166">
        <v>19758.069800000001</v>
      </c>
      <c r="I80" s="158">
        <v>1.782410951903814E-2</v>
      </c>
      <c r="J80" s="166">
        <v>2434199.04</v>
      </c>
      <c r="K80" s="167">
        <v>123.20024499559162</v>
      </c>
      <c r="L80" s="167">
        <f t="shared" si="1"/>
        <v>18474.519446022929</v>
      </c>
      <c r="M80" s="164" t="s">
        <v>173</v>
      </c>
      <c r="N80" s="147"/>
      <c r="O80" s="147"/>
      <c r="P80" s="147"/>
      <c r="Q80" s="147"/>
      <c r="R80" s="147"/>
    </row>
    <row r="81" spans="5:18" s="154" customFormat="1" x14ac:dyDescent="0.25">
      <c r="E81" s="165">
        <v>43763</v>
      </c>
      <c r="F81" s="166">
        <v>1127</v>
      </c>
      <c r="G81" s="166">
        <v>352.17</v>
      </c>
      <c r="H81" s="166">
        <v>19758.069800000001</v>
      </c>
      <c r="I81" s="158">
        <v>1.782410951903814E-2</v>
      </c>
      <c r="J81" s="166">
        <v>396895.59</v>
      </c>
      <c r="K81" s="167">
        <v>20.087771427955985</v>
      </c>
      <c r="L81" s="167">
        <f t="shared" si="1"/>
        <v>18494.607217450884</v>
      </c>
      <c r="M81" s="164" t="s">
        <v>173</v>
      </c>
      <c r="N81" s="147"/>
      <c r="O81" s="147"/>
      <c r="P81" s="147"/>
      <c r="Q81" s="147"/>
      <c r="R81" s="147"/>
    </row>
    <row r="82" spans="5:18" s="154" customFormat="1" x14ac:dyDescent="0.25">
      <c r="E82" s="160">
        <v>43766</v>
      </c>
      <c r="F82" s="161">
        <v>600</v>
      </c>
      <c r="G82" s="161">
        <v>6421.96</v>
      </c>
      <c r="H82" s="161">
        <v>20454.306</v>
      </c>
      <c r="I82" s="162">
        <v>0.31396616438611996</v>
      </c>
      <c r="J82" s="161">
        <v>3853176</v>
      </c>
      <c r="K82" s="163">
        <v>188.37969863167197</v>
      </c>
      <c r="L82" s="163">
        <f t="shared" si="1"/>
        <v>18682.986916082555</v>
      </c>
      <c r="M82" s="164" t="s">
        <v>172</v>
      </c>
      <c r="N82" s="147"/>
      <c r="O82" s="147"/>
      <c r="P82" s="147"/>
      <c r="Q82" s="147"/>
      <c r="R82" s="147"/>
    </row>
    <row r="83" spans="5:18" s="154" customFormat="1" x14ac:dyDescent="0.25">
      <c r="E83" s="160">
        <v>43766</v>
      </c>
      <c r="F83" s="161">
        <v>400</v>
      </c>
      <c r="G83" s="161">
        <v>6473.75</v>
      </c>
      <c r="H83" s="161">
        <v>20454.306</v>
      </c>
      <c r="I83" s="162">
        <v>0.31649814958278222</v>
      </c>
      <c r="J83" s="161">
        <v>2589500</v>
      </c>
      <c r="K83" s="163">
        <v>126.59925983311288</v>
      </c>
      <c r="L83" s="163">
        <f t="shared" si="1"/>
        <v>18809.586175915669</v>
      </c>
      <c r="M83" s="164" t="s">
        <v>172</v>
      </c>
      <c r="N83" s="147"/>
      <c r="O83" s="147"/>
      <c r="P83" s="147"/>
      <c r="Q83" s="147"/>
      <c r="R83" s="147"/>
    </row>
    <row r="84" spans="5:18" s="154" customFormat="1" x14ac:dyDescent="0.25">
      <c r="E84" s="160">
        <v>43766</v>
      </c>
      <c r="F84" s="161">
        <v>1500</v>
      </c>
      <c r="G84" s="161">
        <v>6473.75</v>
      </c>
      <c r="H84" s="161">
        <v>20454.306</v>
      </c>
      <c r="I84" s="162">
        <v>0.31649814958278222</v>
      </c>
      <c r="J84" s="161">
        <v>9710625</v>
      </c>
      <c r="K84" s="163">
        <v>474.74722437417336</v>
      </c>
      <c r="L84" s="163">
        <f t="shared" si="1"/>
        <v>19284.333400289841</v>
      </c>
      <c r="M84" s="164" t="s">
        <v>172</v>
      </c>
      <c r="N84" s="147"/>
      <c r="O84" s="147"/>
      <c r="P84" s="147"/>
      <c r="Q84" s="147"/>
      <c r="R84" s="147"/>
    </row>
    <row r="85" spans="5:18" s="154" customFormat="1" x14ac:dyDescent="0.25">
      <c r="E85" s="160">
        <v>43766</v>
      </c>
      <c r="F85" s="161">
        <v>1443</v>
      </c>
      <c r="G85" s="161">
        <v>6473.75</v>
      </c>
      <c r="H85" s="161">
        <v>20454.306</v>
      </c>
      <c r="I85" s="162">
        <v>0.31649814958278222</v>
      </c>
      <c r="J85" s="161">
        <v>9341621.25</v>
      </c>
      <c r="K85" s="163">
        <v>456.70682984795474</v>
      </c>
      <c r="L85" s="163">
        <f t="shared" si="1"/>
        <v>19741.040230137794</v>
      </c>
      <c r="M85" s="164" t="s">
        <v>172</v>
      </c>
      <c r="N85" s="147"/>
      <c r="O85" s="147"/>
      <c r="P85" s="147"/>
      <c r="Q85" s="147"/>
      <c r="R85" s="147"/>
    </row>
    <row r="86" spans="5:18" s="154" customFormat="1" x14ac:dyDescent="0.25">
      <c r="E86" s="160">
        <v>43766</v>
      </c>
      <c r="F86" s="161">
        <v>5000</v>
      </c>
      <c r="G86" s="161">
        <v>5955.85</v>
      </c>
      <c r="H86" s="161">
        <v>20454.306</v>
      </c>
      <c r="I86" s="162">
        <v>0.29117829761615965</v>
      </c>
      <c r="J86" s="161">
        <v>29779250</v>
      </c>
      <c r="K86" s="163">
        <v>1455.8914880807981</v>
      </c>
      <c r="L86" s="163">
        <f t="shared" si="1"/>
        <v>21196.931718218591</v>
      </c>
      <c r="M86" s="164" t="s">
        <v>172</v>
      </c>
      <c r="N86" s="147"/>
      <c r="O86" s="147"/>
      <c r="P86" s="147"/>
      <c r="Q86" s="147"/>
      <c r="R86" s="147"/>
    </row>
    <row r="87" spans="5:18" s="154" customFormat="1" x14ac:dyDescent="0.25">
      <c r="E87" s="160">
        <v>43766</v>
      </c>
      <c r="F87" s="161">
        <v>2000</v>
      </c>
      <c r="G87" s="161">
        <v>5386.16</v>
      </c>
      <c r="H87" s="161">
        <v>20454.306</v>
      </c>
      <c r="I87" s="162">
        <v>0.26332646045287478</v>
      </c>
      <c r="J87" s="161">
        <v>10772320</v>
      </c>
      <c r="K87" s="163">
        <v>526.65292090574962</v>
      </c>
      <c r="L87" s="163">
        <f t="shared" si="1"/>
        <v>21723.584639124339</v>
      </c>
      <c r="M87" s="164" t="s">
        <v>172</v>
      </c>
      <c r="N87" s="147"/>
      <c r="O87" s="147"/>
      <c r="P87" s="147"/>
      <c r="Q87" s="147"/>
      <c r="R87" s="147"/>
    </row>
    <row r="88" spans="5:18" s="154" customFormat="1" x14ac:dyDescent="0.25">
      <c r="E88" s="165">
        <v>43766</v>
      </c>
      <c r="F88" s="166">
        <v>20000</v>
      </c>
      <c r="G88" s="166">
        <v>357.35</v>
      </c>
      <c r="H88" s="166">
        <v>20454.306</v>
      </c>
      <c r="I88" s="158">
        <v>1.7470648967508356E-2</v>
      </c>
      <c r="J88" s="166">
        <v>7147000</v>
      </c>
      <c r="K88" s="167">
        <v>349.41297935016712</v>
      </c>
      <c r="L88" s="167">
        <f t="shared" si="1"/>
        <v>22072.997618474506</v>
      </c>
      <c r="M88" s="164" t="s">
        <v>173</v>
      </c>
      <c r="N88" s="147"/>
      <c r="O88" s="147"/>
      <c r="P88" s="147"/>
      <c r="Q88" s="147"/>
      <c r="R88" s="147"/>
    </row>
    <row r="89" spans="5:18" s="154" customFormat="1" x14ac:dyDescent="0.25">
      <c r="E89" s="165">
        <v>43766</v>
      </c>
      <c r="F89" s="166">
        <v>10000</v>
      </c>
      <c r="G89" s="166">
        <v>357.35</v>
      </c>
      <c r="H89" s="166">
        <v>20454.306</v>
      </c>
      <c r="I89" s="158">
        <v>1.7470648967508356E-2</v>
      </c>
      <c r="J89" s="166">
        <v>3573500</v>
      </c>
      <c r="K89" s="167">
        <v>174.70648967508356</v>
      </c>
      <c r="L89" s="167">
        <f t="shared" si="1"/>
        <v>22247.704108149592</v>
      </c>
      <c r="M89" s="164" t="s">
        <v>173</v>
      </c>
      <c r="N89" s="147"/>
      <c r="O89" s="147"/>
      <c r="P89" s="147"/>
      <c r="Q89" s="147"/>
      <c r="R89" s="147"/>
    </row>
    <row r="90" spans="5:18" s="154" customFormat="1" x14ac:dyDescent="0.25">
      <c r="E90" s="155">
        <v>43767</v>
      </c>
      <c r="F90" s="156">
        <v>250</v>
      </c>
      <c r="G90" s="156">
        <v>7043.44</v>
      </c>
      <c r="H90" s="157">
        <v>21659.917099999999</v>
      </c>
      <c r="I90" s="158">
        <v>0.32518314670742671</v>
      </c>
      <c r="J90" s="156">
        <v>1760860</v>
      </c>
      <c r="K90" s="159">
        <v>81.295786676856679</v>
      </c>
      <c r="L90" s="159">
        <f t="shared" si="1"/>
        <v>22328.999894826447</v>
      </c>
      <c r="M90" s="153" t="s">
        <v>171</v>
      </c>
      <c r="N90" s="147"/>
      <c r="O90" s="147"/>
      <c r="P90" s="147"/>
      <c r="Q90" s="147"/>
      <c r="R90" s="147"/>
    </row>
    <row r="91" spans="5:18" s="154" customFormat="1" x14ac:dyDescent="0.25">
      <c r="E91" s="155">
        <v>43767</v>
      </c>
      <c r="F91" s="156">
        <v>750</v>
      </c>
      <c r="G91" s="156">
        <v>7043.44</v>
      </c>
      <c r="H91" s="157">
        <v>21659.917099999999</v>
      </c>
      <c r="I91" s="158">
        <v>0.32518314670742671</v>
      </c>
      <c r="J91" s="156">
        <v>5282580</v>
      </c>
      <c r="K91" s="159">
        <v>243.88736003057002</v>
      </c>
      <c r="L91" s="159">
        <f t="shared" si="1"/>
        <v>22572.887254857018</v>
      </c>
      <c r="M91" s="153" t="s">
        <v>171</v>
      </c>
      <c r="N91" s="147"/>
      <c r="O91" s="147"/>
      <c r="P91" s="147"/>
      <c r="Q91" s="147"/>
      <c r="R91" s="147"/>
    </row>
    <row r="92" spans="5:18" s="154" customFormat="1" x14ac:dyDescent="0.25">
      <c r="E92" s="160">
        <v>43767</v>
      </c>
      <c r="F92" s="161">
        <v>450</v>
      </c>
      <c r="G92" s="161">
        <v>5696.9</v>
      </c>
      <c r="H92" s="161">
        <v>21659.917099999999</v>
      </c>
      <c r="I92" s="162">
        <v>0.26301578042512452</v>
      </c>
      <c r="J92" s="161">
        <v>2563605</v>
      </c>
      <c r="K92" s="163">
        <v>118.35710119130604</v>
      </c>
      <c r="L92" s="163">
        <f t="shared" si="1"/>
        <v>22691.244356048323</v>
      </c>
      <c r="M92" s="164" t="s">
        <v>172</v>
      </c>
      <c r="N92" s="147"/>
      <c r="O92" s="147"/>
      <c r="P92" s="147"/>
      <c r="Q92" s="147"/>
      <c r="R92" s="147"/>
    </row>
    <row r="93" spans="5:18" s="154" customFormat="1" x14ac:dyDescent="0.25">
      <c r="E93" s="155">
        <v>43774</v>
      </c>
      <c r="F93" s="156">
        <v>1000</v>
      </c>
      <c r="G93" s="156">
        <v>6421.96</v>
      </c>
      <c r="H93" s="157">
        <v>22493.913100000002</v>
      </c>
      <c r="I93" s="158">
        <v>0.28549767981454499</v>
      </c>
      <c r="J93" s="156">
        <v>6421960</v>
      </c>
      <c r="K93" s="159">
        <v>285.49767981454499</v>
      </c>
      <c r="L93" s="159">
        <f t="shared" si="1"/>
        <v>22976.742035862866</v>
      </c>
      <c r="M93" s="153" t="s">
        <v>171</v>
      </c>
      <c r="N93" s="147"/>
      <c r="O93" s="147"/>
      <c r="P93" s="147"/>
      <c r="Q93" s="147"/>
      <c r="R93" s="147"/>
    </row>
    <row r="94" spans="5:18" s="154" customFormat="1" x14ac:dyDescent="0.25">
      <c r="E94" s="160">
        <v>43774</v>
      </c>
      <c r="F94" s="161">
        <v>1665</v>
      </c>
      <c r="G94" s="161">
        <v>5904.06</v>
      </c>
      <c r="H94" s="161">
        <v>22493.913100000002</v>
      </c>
      <c r="I94" s="162">
        <v>0.26247367337788818</v>
      </c>
      <c r="J94" s="161">
        <v>9830259.9000000004</v>
      </c>
      <c r="K94" s="163">
        <v>437.01866617418381</v>
      </c>
      <c r="L94" s="163">
        <f t="shared" si="1"/>
        <v>23413.760702037049</v>
      </c>
      <c r="M94" s="164" t="s">
        <v>172</v>
      </c>
      <c r="N94" s="147"/>
      <c r="O94" s="147"/>
      <c r="P94" s="147"/>
      <c r="Q94" s="147"/>
      <c r="R94" s="147"/>
    </row>
    <row r="95" spans="5:18" s="154" customFormat="1" x14ac:dyDescent="0.25">
      <c r="E95" s="160">
        <v>43774</v>
      </c>
      <c r="F95" s="161">
        <v>96</v>
      </c>
      <c r="G95" s="161">
        <v>5904.06</v>
      </c>
      <c r="H95" s="161">
        <v>22493.913100000002</v>
      </c>
      <c r="I95" s="162">
        <v>0.26247367337788818</v>
      </c>
      <c r="J95" s="161">
        <v>566789.76</v>
      </c>
      <c r="K95" s="163">
        <v>25.197472644277262</v>
      </c>
      <c r="L95" s="163">
        <f t="shared" si="1"/>
        <v>23438.958174681327</v>
      </c>
      <c r="M95" s="164" t="s">
        <v>172</v>
      </c>
      <c r="N95" s="147"/>
      <c r="O95" s="147"/>
      <c r="P95" s="147"/>
      <c r="Q95" s="147"/>
      <c r="R95" s="147"/>
    </row>
    <row r="96" spans="5:18" s="154" customFormat="1" x14ac:dyDescent="0.25">
      <c r="E96" s="165">
        <v>43774</v>
      </c>
      <c r="F96" s="166">
        <v>5460</v>
      </c>
      <c r="G96" s="166">
        <v>352.17</v>
      </c>
      <c r="H96" s="166">
        <v>22493.913100000002</v>
      </c>
      <c r="I96" s="158">
        <v>1.5656235463984255E-2</v>
      </c>
      <c r="J96" s="166">
        <v>1922848.2000000002</v>
      </c>
      <c r="K96" s="167">
        <v>85.483045633354038</v>
      </c>
      <c r="L96" s="167">
        <f t="shared" si="1"/>
        <v>23524.441220314682</v>
      </c>
      <c r="M96" s="164" t="s">
        <v>173</v>
      </c>
      <c r="N96" s="147"/>
      <c r="O96" s="147"/>
      <c r="P96" s="147"/>
      <c r="Q96" s="147"/>
      <c r="R96" s="147"/>
    </row>
    <row r="97" spans="5:18" s="154" customFormat="1" x14ac:dyDescent="0.25">
      <c r="E97" s="165">
        <v>43774</v>
      </c>
      <c r="F97" s="166">
        <v>5460</v>
      </c>
      <c r="G97" s="166">
        <v>352.17</v>
      </c>
      <c r="H97" s="166">
        <v>22493.913100000002</v>
      </c>
      <c r="I97" s="158">
        <v>1.5656235463984255E-2</v>
      </c>
      <c r="J97" s="166">
        <v>1922848.2000000002</v>
      </c>
      <c r="K97" s="167">
        <v>85.483045633354038</v>
      </c>
      <c r="L97" s="167">
        <f t="shared" si="1"/>
        <v>23609.924265948037</v>
      </c>
      <c r="M97" s="164" t="s">
        <v>173</v>
      </c>
      <c r="N97" s="147"/>
      <c r="O97" s="147"/>
      <c r="P97" s="147"/>
      <c r="Q97" s="147"/>
      <c r="R97" s="147"/>
    </row>
    <row r="98" spans="5:18" s="154" customFormat="1" x14ac:dyDescent="0.25">
      <c r="E98" s="165">
        <v>43774</v>
      </c>
      <c r="F98" s="166">
        <v>19000</v>
      </c>
      <c r="G98" s="166">
        <v>352.17</v>
      </c>
      <c r="H98" s="166">
        <v>22493.913100000002</v>
      </c>
      <c r="I98" s="158">
        <v>1.5656235463984255E-2</v>
      </c>
      <c r="J98" s="166">
        <v>6691230</v>
      </c>
      <c r="K98" s="167">
        <v>297.4684738157008</v>
      </c>
      <c r="L98" s="167">
        <f t="shared" si="1"/>
        <v>23907.392739763738</v>
      </c>
      <c r="M98" s="164" t="s">
        <v>173</v>
      </c>
      <c r="N98" s="147"/>
      <c r="O98" s="147"/>
      <c r="P98" s="147"/>
      <c r="Q98" s="147"/>
      <c r="R98" s="147"/>
    </row>
    <row r="99" spans="5:18" s="154" customFormat="1" x14ac:dyDescent="0.25">
      <c r="E99" s="165">
        <v>43774</v>
      </c>
      <c r="F99" s="166">
        <v>1000</v>
      </c>
      <c r="G99" s="166">
        <v>352.17</v>
      </c>
      <c r="H99" s="166">
        <v>22493.913100000002</v>
      </c>
      <c r="I99" s="158">
        <v>1.5656235463984255E-2</v>
      </c>
      <c r="J99" s="166">
        <v>352170</v>
      </c>
      <c r="K99" s="167">
        <v>15.656235463984254</v>
      </c>
      <c r="L99" s="167">
        <f t="shared" si="1"/>
        <v>23923.048975227721</v>
      </c>
      <c r="M99" s="164" t="s">
        <v>173</v>
      </c>
      <c r="N99" s="147"/>
      <c r="O99" s="147"/>
      <c r="P99" s="147"/>
      <c r="Q99" s="147"/>
      <c r="R99" s="147"/>
    </row>
    <row r="100" spans="5:18" s="154" customFormat="1" x14ac:dyDescent="0.25">
      <c r="E100" s="160">
        <v>43775</v>
      </c>
      <c r="F100" s="161">
        <v>500</v>
      </c>
      <c r="G100" s="161">
        <v>6059.43</v>
      </c>
      <c r="H100" s="161">
        <v>22715.9437</v>
      </c>
      <c r="I100" s="162">
        <v>0.26674788774018665</v>
      </c>
      <c r="J100" s="161">
        <v>3029715</v>
      </c>
      <c r="K100" s="163">
        <v>133.37394387009331</v>
      </c>
      <c r="L100" s="163">
        <f t="shared" si="1"/>
        <v>24056.422919097815</v>
      </c>
      <c r="M100" s="164" t="s">
        <v>172</v>
      </c>
      <c r="N100" s="147"/>
      <c r="O100" s="147"/>
      <c r="P100" s="147"/>
      <c r="Q100" s="147"/>
      <c r="R100" s="147"/>
    </row>
    <row r="101" spans="5:18" s="154" customFormat="1" x14ac:dyDescent="0.25">
      <c r="E101" s="160">
        <v>43775</v>
      </c>
      <c r="F101" s="161">
        <v>200</v>
      </c>
      <c r="G101" s="161">
        <v>5696.9</v>
      </c>
      <c r="H101" s="161">
        <v>22715.9437</v>
      </c>
      <c r="I101" s="162">
        <v>0.25078861240530365</v>
      </c>
      <c r="J101" s="161">
        <v>1139380</v>
      </c>
      <c r="K101" s="163">
        <v>50.157722481060738</v>
      </c>
      <c r="L101" s="163">
        <f t="shared" si="1"/>
        <v>24106.580641578876</v>
      </c>
      <c r="M101" s="164" t="s">
        <v>172</v>
      </c>
      <c r="N101" s="147"/>
      <c r="O101" s="147"/>
      <c r="P101" s="147"/>
      <c r="Q101" s="147"/>
      <c r="R101" s="147"/>
    </row>
    <row r="102" spans="5:18" s="154" customFormat="1" x14ac:dyDescent="0.25">
      <c r="E102" s="165">
        <v>43775</v>
      </c>
      <c r="F102" s="166">
        <v>20000</v>
      </c>
      <c r="G102" s="166">
        <v>341.81</v>
      </c>
      <c r="H102" s="166">
        <v>22715.9437</v>
      </c>
      <c r="I102" s="158">
        <v>1.5047140656542479E-2</v>
      </c>
      <c r="J102" s="166">
        <v>6836200</v>
      </c>
      <c r="K102" s="167">
        <v>300.94281313084957</v>
      </c>
      <c r="L102" s="167">
        <f t="shared" si="1"/>
        <v>24407.523454709724</v>
      </c>
      <c r="M102" s="164" t="s">
        <v>173</v>
      </c>
      <c r="N102" s="147"/>
      <c r="O102" s="147"/>
      <c r="P102" s="147"/>
      <c r="Q102" s="147"/>
      <c r="R102" s="147"/>
    </row>
    <row r="103" spans="5:18" s="154" customFormat="1" x14ac:dyDescent="0.25">
      <c r="E103" s="160">
        <v>43776</v>
      </c>
      <c r="F103" s="161">
        <v>1</v>
      </c>
      <c r="G103" s="161">
        <v>5741.43</v>
      </c>
      <c r="H103" s="161">
        <v>23533.378000000001</v>
      </c>
      <c r="I103" s="162">
        <v>0.24396965025590461</v>
      </c>
      <c r="J103" s="161">
        <v>5741.43</v>
      </c>
      <c r="K103" s="163">
        <v>0.24396965025590461</v>
      </c>
      <c r="L103" s="163">
        <f t="shared" si="1"/>
        <v>24407.767424359979</v>
      </c>
      <c r="M103" s="164" t="s">
        <v>172</v>
      </c>
      <c r="N103" s="147"/>
      <c r="O103" s="147"/>
      <c r="P103" s="147"/>
      <c r="Q103" s="147"/>
      <c r="R103" s="147"/>
    </row>
    <row r="104" spans="5:18" s="154" customFormat="1" x14ac:dyDescent="0.25">
      <c r="E104" s="160">
        <v>43776</v>
      </c>
      <c r="F104" s="161">
        <v>200</v>
      </c>
      <c r="G104" s="161">
        <v>5741.43</v>
      </c>
      <c r="H104" s="161">
        <v>23533.378000000001</v>
      </c>
      <c r="I104" s="162">
        <v>0.24396965025590461</v>
      </c>
      <c r="J104" s="161">
        <v>1148286</v>
      </c>
      <c r="K104" s="163">
        <v>48.793930051180922</v>
      </c>
      <c r="L104" s="163">
        <f t="shared" si="1"/>
        <v>24456.561354411162</v>
      </c>
      <c r="M104" s="164" t="s">
        <v>172</v>
      </c>
      <c r="N104" s="147"/>
      <c r="O104" s="147"/>
      <c r="P104" s="147"/>
      <c r="Q104" s="147"/>
      <c r="R104" s="147"/>
    </row>
    <row r="105" spans="5:18" s="154" customFormat="1" x14ac:dyDescent="0.25">
      <c r="E105" s="160">
        <v>43776</v>
      </c>
      <c r="F105" s="161">
        <v>343</v>
      </c>
      <c r="G105" s="161">
        <v>5741.43</v>
      </c>
      <c r="H105" s="161">
        <v>23533.378000000001</v>
      </c>
      <c r="I105" s="162">
        <v>0.24396965025590461</v>
      </c>
      <c r="J105" s="161">
        <v>1969310.49</v>
      </c>
      <c r="K105" s="163">
        <v>83.68159003777528</v>
      </c>
      <c r="L105" s="163">
        <f t="shared" si="1"/>
        <v>24540.242944448939</v>
      </c>
      <c r="M105" s="164" t="s">
        <v>172</v>
      </c>
      <c r="N105" s="147"/>
      <c r="O105" s="147"/>
      <c r="P105" s="147"/>
      <c r="Q105" s="147"/>
      <c r="R105" s="147"/>
    </row>
    <row r="106" spans="5:18" s="154" customFormat="1" x14ac:dyDescent="0.25">
      <c r="E106" s="160">
        <v>43776</v>
      </c>
      <c r="F106" s="161">
        <v>25</v>
      </c>
      <c r="G106" s="161">
        <v>5741.43</v>
      </c>
      <c r="H106" s="161">
        <v>23533.378000000001</v>
      </c>
      <c r="I106" s="162">
        <v>0.24396965025590461</v>
      </c>
      <c r="J106" s="161">
        <v>143535.75</v>
      </c>
      <c r="K106" s="163">
        <v>6.0992412563976153</v>
      </c>
      <c r="L106" s="163">
        <f t="shared" si="1"/>
        <v>24546.342185705336</v>
      </c>
      <c r="M106" s="164" t="s">
        <v>172</v>
      </c>
      <c r="N106" s="147"/>
      <c r="O106" s="147"/>
      <c r="P106" s="147"/>
      <c r="Q106" s="147"/>
      <c r="R106" s="147"/>
    </row>
    <row r="107" spans="5:18" s="154" customFormat="1" x14ac:dyDescent="0.25">
      <c r="E107" s="160">
        <v>43776</v>
      </c>
      <c r="F107" s="161">
        <v>4431</v>
      </c>
      <c r="G107" s="161">
        <v>5741.43</v>
      </c>
      <c r="H107" s="161">
        <v>23533.378000000001</v>
      </c>
      <c r="I107" s="162">
        <v>0.24396965025590461</v>
      </c>
      <c r="J107" s="161">
        <v>25440276.330000002</v>
      </c>
      <c r="K107" s="163">
        <v>1081.0295202839134</v>
      </c>
      <c r="L107" s="163">
        <f t="shared" si="1"/>
        <v>25627.371705989251</v>
      </c>
      <c r="M107" s="164" t="s">
        <v>172</v>
      </c>
      <c r="N107" s="147"/>
      <c r="O107" s="147"/>
      <c r="P107" s="147"/>
      <c r="Q107" s="147"/>
      <c r="R107" s="147"/>
    </row>
    <row r="108" spans="5:18" s="154" customFormat="1" x14ac:dyDescent="0.25">
      <c r="E108" s="160">
        <v>43776</v>
      </c>
      <c r="F108" s="161">
        <v>168</v>
      </c>
      <c r="G108" s="161">
        <v>6111.22</v>
      </c>
      <c r="H108" s="161">
        <v>23533.378000000001</v>
      </c>
      <c r="I108" s="162">
        <v>0.25968307652220601</v>
      </c>
      <c r="J108" s="161">
        <v>1026684.9600000001</v>
      </c>
      <c r="K108" s="163">
        <v>43.626756855730619</v>
      </c>
      <c r="L108" s="163">
        <f t="shared" si="1"/>
        <v>25670.998462844982</v>
      </c>
      <c r="M108" s="164" t="s">
        <v>172</v>
      </c>
      <c r="N108" s="147"/>
      <c r="O108" s="147"/>
      <c r="P108" s="147"/>
      <c r="Q108" s="147"/>
      <c r="R108" s="147"/>
    </row>
    <row r="109" spans="5:18" s="154" customFormat="1" x14ac:dyDescent="0.25">
      <c r="E109" s="165">
        <v>43776</v>
      </c>
      <c r="F109" s="166">
        <v>10000</v>
      </c>
      <c r="G109" s="166">
        <v>353.21</v>
      </c>
      <c r="H109" s="166">
        <v>23533.378000000001</v>
      </c>
      <c r="I109" s="158">
        <v>1.5008895025610007E-2</v>
      </c>
      <c r="J109" s="166">
        <v>3532100</v>
      </c>
      <c r="K109" s="167">
        <v>150.08895025610008</v>
      </c>
      <c r="L109" s="167">
        <f t="shared" si="1"/>
        <v>25821.087413101082</v>
      </c>
      <c r="M109" s="164" t="s">
        <v>173</v>
      </c>
      <c r="N109" s="147"/>
      <c r="O109" s="147"/>
      <c r="P109" s="147"/>
      <c r="Q109" s="147"/>
      <c r="R109" s="147"/>
    </row>
    <row r="110" spans="5:18" s="154" customFormat="1" x14ac:dyDescent="0.25">
      <c r="E110" s="155">
        <v>43777</v>
      </c>
      <c r="F110" s="156">
        <v>459</v>
      </c>
      <c r="G110" s="156">
        <v>6991.65</v>
      </c>
      <c r="H110" s="157">
        <v>24228.333600000002</v>
      </c>
      <c r="I110" s="158">
        <v>0.2885732925519896</v>
      </c>
      <c r="J110" s="156">
        <v>3209167.3499999996</v>
      </c>
      <c r="K110" s="159">
        <v>132.45514128136321</v>
      </c>
      <c r="L110" s="159">
        <f t="shared" si="1"/>
        <v>25953.542554382446</v>
      </c>
      <c r="M110" s="153" t="s">
        <v>171</v>
      </c>
      <c r="N110" s="147"/>
      <c r="O110" s="147"/>
      <c r="P110" s="147"/>
      <c r="Q110" s="147"/>
      <c r="R110" s="147"/>
    </row>
    <row r="111" spans="5:18" s="154" customFormat="1" x14ac:dyDescent="0.25">
      <c r="E111" s="155">
        <v>43777</v>
      </c>
      <c r="F111" s="156">
        <v>500</v>
      </c>
      <c r="G111" s="156">
        <v>6991.65</v>
      </c>
      <c r="H111" s="157">
        <v>24228.333600000002</v>
      </c>
      <c r="I111" s="158">
        <v>0.2885732925519896</v>
      </c>
      <c r="J111" s="156">
        <v>3495825</v>
      </c>
      <c r="K111" s="159">
        <v>144.2866462759948</v>
      </c>
      <c r="L111" s="159">
        <f t="shared" si="1"/>
        <v>26097.829200658442</v>
      </c>
      <c r="M111" s="153" t="s">
        <v>171</v>
      </c>
      <c r="N111" s="147"/>
      <c r="O111" s="147"/>
      <c r="P111" s="147"/>
      <c r="Q111" s="147"/>
      <c r="R111" s="147"/>
    </row>
    <row r="112" spans="5:18" s="154" customFormat="1" x14ac:dyDescent="0.25">
      <c r="E112" s="155">
        <v>43777</v>
      </c>
      <c r="F112" s="156">
        <v>1041</v>
      </c>
      <c r="G112" s="156">
        <v>6991.65</v>
      </c>
      <c r="H112" s="157">
        <v>24228.333600000002</v>
      </c>
      <c r="I112" s="158">
        <v>0.2885732925519896</v>
      </c>
      <c r="J112" s="156">
        <v>7278307.6499999994</v>
      </c>
      <c r="K112" s="159">
        <v>300.40479754662118</v>
      </c>
      <c r="L112" s="159">
        <f t="shared" si="1"/>
        <v>26398.233998205062</v>
      </c>
      <c r="M112" s="153" t="s">
        <v>171</v>
      </c>
      <c r="N112" s="147"/>
      <c r="O112" s="147"/>
      <c r="P112" s="147"/>
      <c r="Q112" s="147"/>
      <c r="R112" s="147"/>
    </row>
    <row r="113" spans="5:18" s="154" customFormat="1" x14ac:dyDescent="0.25">
      <c r="E113" s="160">
        <v>43777</v>
      </c>
      <c r="F113" s="161">
        <v>300</v>
      </c>
      <c r="G113" s="161">
        <v>6007.64</v>
      </c>
      <c r="H113" s="161">
        <v>24228.333600000002</v>
      </c>
      <c r="I113" s="162">
        <v>0.24795927360022813</v>
      </c>
      <c r="J113" s="161">
        <v>1802292</v>
      </c>
      <c r="K113" s="163">
        <v>74.387782080068433</v>
      </c>
      <c r="L113" s="163">
        <f t="shared" si="1"/>
        <v>26472.621780285132</v>
      </c>
      <c r="M113" s="164" t="s">
        <v>172</v>
      </c>
      <c r="N113" s="147"/>
      <c r="O113" s="147"/>
      <c r="P113" s="147"/>
      <c r="Q113" s="147"/>
      <c r="R113" s="147"/>
    </row>
    <row r="114" spans="5:18" s="154" customFormat="1" x14ac:dyDescent="0.25">
      <c r="E114" s="160">
        <v>43777</v>
      </c>
      <c r="F114" s="161">
        <v>2</v>
      </c>
      <c r="G114" s="161">
        <v>6007.64</v>
      </c>
      <c r="H114" s="161">
        <v>24228.333600000002</v>
      </c>
      <c r="I114" s="162">
        <v>0.24795927360022813</v>
      </c>
      <c r="J114" s="161">
        <v>12015.28</v>
      </c>
      <c r="K114" s="163">
        <v>0.49591854720045625</v>
      </c>
      <c r="L114" s="163">
        <f t="shared" si="1"/>
        <v>26473.117698832331</v>
      </c>
      <c r="M114" s="164" t="s">
        <v>172</v>
      </c>
      <c r="N114" s="147"/>
      <c r="O114" s="147"/>
      <c r="P114" s="147"/>
      <c r="Q114" s="147"/>
      <c r="R114" s="147"/>
    </row>
    <row r="115" spans="5:18" s="154" customFormat="1" x14ac:dyDescent="0.25">
      <c r="E115" s="160">
        <v>43777</v>
      </c>
      <c r="F115" s="161">
        <v>100</v>
      </c>
      <c r="G115" s="161">
        <v>6007.64</v>
      </c>
      <c r="H115" s="161">
        <v>24228.333600000002</v>
      </c>
      <c r="I115" s="162">
        <v>0.24795927360022813</v>
      </c>
      <c r="J115" s="161">
        <v>600764</v>
      </c>
      <c r="K115" s="163">
        <v>24.795927360022812</v>
      </c>
      <c r="L115" s="163">
        <f t="shared" si="1"/>
        <v>26497.913626192356</v>
      </c>
      <c r="M115" s="164" t="s">
        <v>172</v>
      </c>
      <c r="N115" s="147"/>
      <c r="O115" s="147"/>
      <c r="P115" s="147"/>
      <c r="Q115" s="147"/>
      <c r="R115" s="147"/>
    </row>
    <row r="116" spans="5:18" s="154" customFormat="1" x14ac:dyDescent="0.25">
      <c r="E116" s="160">
        <v>43777</v>
      </c>
      <c r="F116" s="161">
        <v>50</v>
      </c>
      <c r="G116" s="161">
        <v>6111.22</v>
      </c>
      <c r="H116" s="161">
        <v>24228.333600000002</v>
      </c>
      <c r="I116" s="162">
        <v>0.25223443348988722</v>
      </c>
      <c r="J116" s="161">
        <v>305561</v>
      </c>
      <c r="K116" s="163">
        <v>12.61172167449436</v>
      </c>
      <c r="L116" s="163">
        <f t="shared" si="1"/>
        <v>26510.525347866849</v>
      </c>
      <c r="M116" s="164" t="s">
        <v>172</v>
      </c>
      <c r="N116" s="147"/>
      <c r="O116" s="147"/>
      <c r="P116" s="147"/>
      <c r="Q116" s="147"/>
      <c r="R116" s="147"/>
    </row>
    <row r="117" spans="5:18" s="154" customFormat="1" x14ac:dyDescent="0.25">
      <c r="E117" s="160">
        <v>43777</v>
      </c>
      <c r="F117" s="161">
        <v>1000</v>
      </c>
      <c r="G117" s="161">
        <v>6318.38</v>
      </c>
      <c r="H117" s="161">
        <v>24228.333600000002</v>
      </c>
      <c r="I117" s="162">
        <v>0.26078475326920542</v>
      </c>
      <c r="J117" s="161">
        <v>6318380</v>
      </c>
      <c r="K117" s="163">
        <v>260.7847532692054</v>
      </c>
      <c r="L117" s="163">
        <f t="shared" si="1"/>
        <v>26771.310101136056</v>
      </c>
      <c r="M117" s="164" t="s">
        <v>172</v>
      </c>
      <c r="N117" s="147"/>
      <c r="O117" s="147"/>
      <c r="P117" s="147"/>
      <c r="Q117" s="147"/>
      <c r="R117" s="147"/>
    </row>
    <row r="118" spans="5:18" s="154" customFormat="1" x14ac:dyDescent="0.25">
      <c r="E118" s="160">
        <v>43780</v>
      </c>
      <c r="F118" s="161">
        <v>804</v>
      </c>
      <c r="G118" s="161">
        <v>6318.38</v>
      </c>
      <c r="H118" s="161">
        <v>25734.284599999999</v>
      </c>
      <c r="I118" s="162">
        <v>0.24552382544179993</v>
      </c>
      <c r="J118" s="161">
        <v>5079977.5200000005</v>
      </c>
      <c r="K118" s="163">
        <v>197.40115565520716</v>
      </c>
      <c r="L118" s="163">
        <f t="shared" si="1"/>
        <v>26968.711256791263</v>
      </c>
      <c r="M118" s="164" t="s">
        <v>172</v>
      </c>
      <c r="N118" s="147"/>
      <c r="O118" s="147"/>
      <c r="P118" s="147"/>
      <c r="Q118" s="147"/>
      <c r="R118" s="147"/>
    </row>
    <row r="119" spans="5:18" s="154" customFormat="1" x14ac:dyDescent="0.25">
      <c r="E119" s="160">
        <v>43780</v>
      </c>
      <c r="F119" s="161">
        <v>96</v>
      </c>
      <c r="G119" s="161">
        <v>6318.38</v>
      </c>
      <c r="H119" s="161">
        <v>25734.284599999999</v>
      </c>
      <c r="I119" s="162">
        <v>0.24552382544179993</v>
      </c>
      <c r="J119" s="161">
        <v>606564.48</v>
      </c>
      <c r="K119" s="163">
        <v>23.570287242412792</v>
      </c>
      <c r="L119" s="163">
        <f t="shared" si="1"/>
        <v>26992.281544033674</v>
      </c>
      <c r="M119" s="164" t="s">
        <v>172</v>
      </c>
      <c r="N119" s="147"/>
      <c r="O119" s="147"/>
      <c r="P119" s="147"/>
      <c r="Q119" s="147"/>
      <c r="R119" s="147"/>
    </row>
    <row r="120" spans="5:18" s="154" customFormat="1" x14ac:dyDescent="0.25">
      <c r="E120" s="160">
        <v>43780</v>
      </c>
      <c r="F120" s="161">
        <v>198</v>
      </c>
      <c r="G120" s="161">
        <v>6318.38</v>
      </c>
      <c r="H120" s="161">
        <v>25734.284599999999</v>
      </c>
      <c r="I120" s="162">
        <v>0.24552382544179993</v>
      </c>
      <c r="J120" s="161">
        <v>1251039.24</v>
      </c>
      <c r="K120" s="163">
        <v>48.613717437476389</v>
      </c>
      <c r="L120" s="163">
        <f t="shared" si="1"/>
        <v>27040.895261471152</v>
      </c>
      <c r="M120" s="164" t="s">
        <v>172</v>
      </c>
      <c r="N120" s="147"/>
      <c r="O120" s="147"/>
      <c r="P120" s="147"/>
      <c r="Q120" s="147"/>
      <c r="R120" s="147"/>
    </row>
    <row r="121" spans="5:18" s="154" customFormat="1" x14ac:dyDescent="0.25">
      <c r="E121" s="160">
        <v>43780</v>
      </c>
      <c r="F121" s="161">
        <v>2802</v>
      </c>
      <c r="G121" s="161">
        <v>6318.38</v>
      </c>
      <c r="H121" s="161">
        <v>25734.284599999999</v>
      </c>
      <c r="I121" s="162">
        <v>0.24552382544179993</v>
      </c>
      <c r="J121" s="161">
        <v>17704100.760000002</v>
      </c>
      <c r="K121" s="163">
        <v>687.95775888792343</v>
      </c>
      <c r="L121" s="163">
        <f t="shared" si="1"/>
        <v>27728.853020359074</v>
      </c>
      <c r="M121" s="164" t="s">
        <v>172</v>
      </c>
      <c r="N121" s="147"/>
      <c r="O121" s="147"/>
      <c r="P121" s="147"/>
      <c r="Q121" s="147"/>
      <c r="R121" s="147"/>
    </row>
    <row r="122" spans="5:18" s="154" customFormat="1" x14ac:dyDescent="0.25">
      <c r="E122" s="160">
        <v>43780</v>
      </c>
      <c r="F122" s="161">
        <v>133</v>
      </c>
      <c r="G122" s="161">
        <v>6732.7</v>
      </c>
      <c r="H122" s="161">
        <v>25734.284599999999</v>
      </c>
      <c r="I122" s="162">
        <v>0.26162374842159009</v>
      </c>
      <c r="J122" s="161">
        <v>895449.1</v>
      </c>
      <c r="K122" s="163">
        <v>34.795958540071481</v>
      </c>
      <c r="L122" s="163">
        <f t="shared" si="1"/>
        <v>27763.648978899146</v>
      </c>
      <c r="M122" s="164" t="s">
        <v>172</v>
      </c>
      <c r="N122" s="147"/>
      <c r="O122" s="147"/>
      <c r="P122" s="147"/>
      <c r="Q122" s="147"/>
      <c r="R122" s="147"/>
    </row>
    <row r="123" spans="5:18" s="154" customFormat="1" x14ac:dyDescent="0.25">
      <c r="E123" s="155">
        <v>43781</v>
      </c>
      <c r="F123" s="156">
        <v>70</v>
      </c>
      <c r="G123" s="156">
        <v>7659.74</v>
      </c>
      <c r="H123" s="157">
        <v>26781.566299999999</v>
      </c>
      <c r="I123" s="158">
        <v>0.28600791731886122</v>
      </c>
      <c r="J123" s="156">
        <v>536181.79999999993</v>
      </c>
      <c r="K123" s="159">
        <v>20.020554212320285</v>
      </c>
      <c r="L123" s="159">
        <f t="shared" si="1"/>
        <v>27783.669533111464</v>
      </c>
      <c r="M123" s="153" t="s">
        <v>171</v>
      </c>
      <c r="N123" s="147"/>
      <c r="O123" s="147"/>
      <c r="P123" s="147"/>
      <c r="Q123" s="147"/>
      <c r="R123" s="147"/>
    </row>
    <row r="124" spans="5:18" s="154" customFormat="1" x14ac:dyDescent="0.25">
      <c r="E124" s="155">
        <v>43781</v>
      </c>
      <c r="F124" s="156">
        <v>400</v>
      </c>
      <c r="G124" s="156">
        <v>7659.74</v>
      </c>
      <c r="H124" s="157">
        <v>26781.566299999999</v>
      </c>
      <c r="I124" s="158">
        <v>0.28600791731886122</v>
      </c>
      <c r="J124" s="156">
        <v>3063896</v>
      </c>
      <c r="K124" s="159">
        <v>114.40316692754449</v>
      </c>
      <c r="L124" s="159">
        <f t="shared" si="1"/>
        <v>27898.072700039007</v>
      </c>
      <c r="M124" s="153" t="s">
        <v>171</v>
      </c>
      <c r="N124" s="147"/>
      <c r="O124" s="147"/>
      <c r="P124" s="147"/>
      <c r="Q124" s="147"/>
      <c r="R124" s="147"/>
    </row>
    <row r="125" spans="5:18" s="154" customFormat="1" x14ac:dyDescent="0.25">
      <c r="E125" s="155">
        <v>43781</v>
      </c>
      <c r="F125" s="156">
        <v>250</v>
      </c>
      <c r="G125" s="156">
        <v>7659.74</v>
      </c>
      <c r="H125" s="157">
        <v>26781.566299999999</v>
      </c>
      <c r="I125" s="158">
        <v>0.28600791731886122</v>
      </c>
      <c r="J125" s="156">
        <v>1914935</v>
      </c>
      <c r="K125" s="159">
        <v>71.501979329715311</v>
      </c>
      <c r="L125" s="159">
        <f t="shared" si="1"/>
        <v>27969.574679368721</v>
      </c>
      <c r="M125" s="153" t="s">
        <v>171</v>
      </c>
      <c r="N125" s="147"/>
      <c r="O125" s="147"/>
      <c r="P125" s="147"/>
      <c r="Q125" s="147"/>
      <c r="R125" s="147"/>
    </row>
    <row r="126" spans="5:18" s="154" customFormat="1" x14ac:dyDescent="0.25">
      <c r="E126" s="155">
        <v>43781</v>
      </c>
      <c r="F126" s="156">
        <v>250</v>
      </c>
      <c r="G126" s="156">
        <v>7659.74</v>
      </c>
      <c r="H126" s="157">
        <v>26781.566299999999</v>
      </c>
      <c r="I126" s="158">
        <v>0.28600791731886122</v>
      </c>
      <c r="J126" s="156">
        <v>1914935</v>
      </c>
      <c r="K126" s="159">
        <v>71.501979329715311</v>
      </c>
      <c r="L126" s="159">
        <f t="shared" si="1"/>
        <v>28041.076658698435</v>
      </c>
      <c r="M126" s="153" t="s">
        <v>171</v>
      </c>
      <c r="N126" s="147"/>
      <c r="O126" s="147"/>
      <c r="P126" s="147"/>
      <c r="Q126" s="147"/>
      <c r="R126" s="147"/>
    </row>
    <row r="127" spans="5:18" s="154" customFormat="1" x14ac:dyDescent="0.25">
      <c r="E127" s="155">
        <v>43781</v>
      </c>
      <c r="F127" s="156">
        <v>235</v>
      </c>
      <c r="G127" s="156">
        <v>7659.74</v>
      </c>
      <c r="H127" s="157">
        <v>26781.566299999999</v>
      </c>
      <c r="I127" s="158">
        <v>0.28600791731886122</v>
      </c>
      <c r="J127" s="156">
        <v>1800038.9</v>
      </c>
      <c r="K127" s="159">
        <v>67.211860569932384</v>
      </c>
      <c r="L127" s="159">
        <f t="shared" si="1"/>
        <v>28108.288519268368</v>
      </c>
      <c r="M127" s="153" t="s">
        <v>171</v>
      </c>
      <c r="N127" s="147"/>
      <c r="O127" s="147"/>
      <c r="P127" s="147"/>
      <c r="Q127" s="147"/>
      <c r="R127" s="147"/>
    </row>
    <row r="128" spans="5:18" s="154" customFormat="1" x14ac:dyDescent="0.25">
      <c r="E128" s="155">
        <v>43781</v>
      </c>
      <c r="F128" s="156">
        <v>765</v>
      </c>
      <c r="G128" s="156">
        <v>7659.74</v>
      </c>
      <c r="H128" s="157">
        <v>26781.566299999999</v>
      </c>
      <c r="I128" s="158">
        <v>0.28600791731886122</v>
      </c>
      <c r="J128" s="156">
        <v>5859701.0999999996</v>
      </c>
      <c r="K128" s="159">
        <v>218.79605674892883</v>
      </c>
      <c r="L128" s="159">
        <f t="shared" si="1"/>
        <v>28327.084576017296</v>
      </c>
      <c r="M128" s="153" t="s">
        <v>171</v>
      </c>
      <c r="N128" s="147"/>
      <c r="O128" s="147"/>
      <c r="P128" s="147"/>
      <c r="Q128" s="147"/>
      <c r="R128" s="147"/>
    </row>
    <row r="129" spans="5:18" s="154" customFormat="1" x14ac:dyDescent="0.25">
      <c r="E129" s="160">
        <v>43781</v>
      </c>
      <c r="F129" s="161">
        <v>500</v>
      </c>
      <c r="G129" s="161">
        <v>6732.7</v>
      </c>
      <c r="H129" s="161">
        <v>26781.566299999999</v>
      </c>
      <c r="I129" s="162">
        <v>0.25139306359389446</v>
      </c>
      <c r="J129" s="161">
        <v>3366350</v>
      </c>
      <c r="K129" s="163">
        <v>125.69653179694723</v>
      </c>
      <c r="L129" s="163">
        <f t="shared" si="1"/>
        <v>28452.781107814244</v>
      </c>
      <c r="M129" s="164" t="s">
        <v>172</v>
      </c>
      <c r="N129" s="147"/>
      <c r="O129" s="147"/>
      <c r="P129" s="147"/>
      <c r="Q129" s="147"/>
      <c r="R129" s="147"/>
    </row>
    <row r="130" spans="5:18" s="154" customFormat="1" x14ac:dyDescent="0.25">
      <c r="E130" s="160">
        <v>43781</v>
      </c>
      <c r="F130" s="161">
        <v>200</v>
      </c>
      <c r="G130" s="161">
        <v>6732.7</v>
      </c>
      <c r="H130" s="161">
        <v>26781.566299999999</v>
      </c>
      <c r="I130" s="162">
        <v>0.25139306359389446</v>
      </c>
      <c r="J130" s="161">
        <v>1346540</v>
      </c>
      <c r="K130" s="163">
        <v>50.278612718778888</v>
      </c>
      <c r="L130" s="163">
        <f t="shared" si="1"/>
        <v>28503.059720533023</v>
      </c>
      <c r="M130" s="164" t="s">
        <v>172</v>
      </c>
      <c r="N130" s="147"/>
      <c r="O130" s="147"/>
      <c r="P130" s="147"/>
      <c r="Q130" s="147"/>
      <c r="R130" s="147"/>
    </row>
    <row r="131" spans="5:18" s="154" customFormat="1" x14ac:dyDescent="0.25">
      <c r="E131" s="155">
        <v>43787</v>
      </c>
      <c r="F131" s="156">
        <v>254</v>
      </c>
      <c r="G131" s="156">
        <v>7768.5</v>
      </c>
      <c r="H131" s="157">
        <v>29383.238300000001</v>
      </c>
      <c r="I131" s="158">
        <v>0.26438542684384791</v>
      </c>
      <c r="J131" s="156">
        <v>1973199</v>
      </c>
      <c r="K131" s="159">
        <v>67.153898418337363</v>
      </c>
      <c r="L131" s="159">
        <f t="shared" si="1"/>
        <v>28570.213618951362</v>
      </c>
      <c r="M131" s="153" t="s">
        <v>171</v>
      </c>
      <c r="N131" s="147"/>
      <c r="O131" s="147"/>
      <c r="P131" s="147"/>
      <c r="Q131" s="147"/>
      <c r="R131" s="147"/>
    </row>
    <row r="132" spans="5:18" s="154" customFormat="1" x14ac:dyDescent="0.25">
      <c r="E132" s="155">
        <v>43787</v>
      </c>
      <c r="F132" s="156">
        <v>250</v>
      </c>
      <c r="G132" s="156">
        <v>7768.5</v>
      </c>
      <c r="H132" s="157">
        <v>29383.238300000001</v>
      </c>
      <c r="I132" s="158">
        <v>0.26438542684384791</v>
      </c>
      <c r="J132" s="156">
        <v>1942125</v>
      </c>
      <c r="K132" s="159">
        <v>66.09635671096197</v>
      </c>
      <c r="L132" s="159">
        <f t="shared" ref="L132:L195" si="2">L131+K132</f>
        <v>28636.309975662323</v>
      </c>
      <c r="M132" s="153" t="s">
        <v>171</v>
      </c>
      <c r="N132" s="147"/>
      <c r="O132" s="147"/>
      <c r="P132" s="147"/>
      <c r="Q132" s="147"/>
      <c r="R132" s="147"/>
    </row>
    <row r="133" spans="5:18" s="154" customFormat="1" x14ac:dyDescent="0.25">
      <c r="E133" s="155">
        <v>43787</v>
      </c>
      <c r="F133" s="156">
        <v>250</v>
      </c>
      <c r="G133" s="156">
        <v>7768.5</v>
      </c>
      <c r="H133" s="157">
        <v>29383.238300000001</v>
      </c>
      <c r="I133" s="158">
        <v>0.26438542684384791</v>
      </c>
      <c r="J133" s="156">
        <v>1942125</v>
      </c>
      <c r="K133" s="159">
        <v>66.09635671096197</v>
      </c>
      <c r="L133" s="159">
        <f t="shared" si="2"/>
        <v>28702.406332373284</v>
      </c>
      <c r="M133" s="153" t="s">
        <v>171</v>
      </c>
      <c r="N133" s="147"/>
      <c r="O133" s="147"/>
      <c r="P133" s="147"/>
      <c r="Q133" s="147"/>
      <c r="R133" s="147"/>
    </row>
    <row r="134" spans="5:18" s="154" customFormat="1" x14ac:dyDescent="0.25">
      <c r="E134" s="155">
        <v>43787</v>
      </c>
      <c r="F134" s="156">
        <v>500</v>
      </c>
      <c r="G134" s="156">
        <v>7768.5</v>
      </c>
      <c r="H134" s="157">
        <v>29383.238300000001</v>
      </c>
      <c r="I134" s="158">
        <v>0.26438542684384791</v>
      </c>
      <c r="J134" s="156">
        <v>3884250</v>
      </c>
      <c r="K134" s="159">
        <v>132.19271342192394</v>
      </c>
      <c r="L134" s="159">
        <f t="shared" si="2"/>
        <v>28834.599045795207</v>
      </c>
      <c r="M134" s="153" t="s">
        <v>171</v>
      </c>
      <c r="N134" s="147"/>
      <c r="O134" s="147"/>
      <c r="P134" s="147"/>
      <c r="Q134" s="147"/>
      <c r="R134" s="147"/>
    </row>
    <row r="135" spans="5:18" s="154" customFormat="1" x14ac:dyDescent="0.25">
      <c r="E135" s="155">
        <v>43787</v>
      </c>
      <c r="F135" s="156">
        <v>70</v>
      </c>
      <c r="G135" s="156">
        <v>7768.5</v>
      </c>
      <c r="H135" s="157">
        <v>29383.238300000001</v>
      </c>
      <c r="I135" s="158">
        <v>0.26438542684384791</v>
      </c>
      <c r="J135" s="156">
        <v>543795</v>
      </c>
      <c r="K135" s="159">
        <v>18.506979879069352</v>
      </c>
      <c r="L135" s="159">
        <f t="shared" si="2"/>
        <v>28853.106025674275</v>
      </c>
      <c r="M135" s="153" t="s">
        <v>171</v>
      </c>
      <c r="N135" s="147"/>
      <c r="O135" s="147"/>
      <c r="P135" s="147"/>
      <c r="Q135" s="147"/>
      <c r="R135" s="147"/>
    </row>
    <row r="136" spans="5:18" s="154" customFormat="1" x14ac:dyDescent="0.25">
      <c r="E136" s="155">
        <v>43787</v>
      </c>
      <c r="F136" s="156">
        <v>676</v>
      </c>
      <c r="G136" s="156">
        <v>7768.5</v>
      </c>
      <c r="H136" s="157">
        <v>29383.238300000001</v>
      </c>
      <c r="I136" s="158">
        <v>0.26438542684384791</v>
      </c>
      <c r="J136" s="156">
        <v>5251506</v>
      </c>
      <c r="K136" s="159">
        <v>178.72454854644118</v>
      </c>
      <c r="L136" s="159">
        <f t="shared" si="2"/>
        <v>29031.830574220716</v>
      </c>
      <c r="M136" s="153" t="s">
        <v>171</v>
      </c>
      <c r="N136" s="147"/>
      <c r="O136" s="147"/>
      <c r="P136" s="147"/>
      <c r="Q136" s="147"/>
      <c r="R136" s="147"/>
    </row>
    <row r="137" spans="5:18" s="154" customFormat="1" x14ac:dyDescent="0.25">
      <c r="E137" s="160">
        <v>43787</v>
      </c>
      <c r="F137" s="161">
        <v>5</v>
      </c>
      <c r="G137" s="161">
        <v>6732.7</v>
      </c>
      <c r="H137" s="161">
        <v>29383.238300000001</v>
      </c>
      <c r="I137" s="162">
        <v>0.22913403659800149</v>
      </c>
      <c r="J137" s="161">
        <v>33663.5</v>
      </c>
      <c r="K137" s="163">
        <v>1.1456701829900076</v>
      </c>
      <c r="L137" s="163">
        <f t="shared" si="2"/>
        <v>29032.976244403704</v>
      </c>
      <c r="M137" s="164" t="s">
        <v>172</v>
      </c>
      <c r="N137" s="147"/>
      <c r="O137" s="147"/>
      <c r="P137" s="147"/>
      <c r="Q137" s="147"/>
      <c r="R137" s="147"/>
    </row>
    <row r="138" spans="5:18" s="154" customFormat="1" x14ac:dyDescent="0.25">
      <c r="E138" s="160">
        <v>43787</v>
      </c>
      <c r="F138" s="161">
        <v>208</v>
      </c>
      <c r="G138" s="161">
        <v>6732.7</v>
      </c>
      <c r="H138" s="161">
        <v>29383.238300000001</v>
      </c>
      <c r="I138" s="162">
        <v>0.22913403659800149</v>
      </c>
      <c r="J138" s="161">
        <v>1400401.5999999999</v>
      </c>
      <c r="K138" s="163">
        <v>47.659879612384309</v>
      </c>
      <c r="L138" s="163">
        <f t="shared" si="2"/>
        <v>29080.636124016088</v>
      </c>
      <c r="M138" s="164" t="s">
        <v>172</v>
      </c>
      <c r="N138" s="147"/>
      <c r="O138" s="147"/>
      <c r="P138" s="147"/>
      <c r="Q138" s="147"/>
      <c r="R138" s="147"/>
    </row>
    <row r="139" spans="5:18" s="154" customFormat="1" x14ac:dyDescent="0.25">
      <c r="E139" s="160">
        <v>43788</v>
      </c>
      <c r="F139" s="161">
        <v>4000</v>
      </c>
      <c r="G139" s="161">
        <v>6939.86</v>
      </c>
      <c r="H139" s="161">
        <v>28954.712899999999</v>
      </c>
      <c r="I139" s="162">
        <v>0.23967980701338606</v>
      </c>
      <c r="J139" s="161">
        <v>27759440</v>
      </c>
      <c r="K139" s="163">
        <v>958.71922805354427</v>
      </c>
      <c r="L139" s="163">
        <f t="shared" si="2"/>
        <v>30039.355352069633</v>
      </c>
      <c r="M139" s="164" t="s">
        <v>172</v>
      </c>
      <c r="N139" s="147"/>
      <c r="O139" s="147"/>
      <c r="P139" s="147"/>
      <c r="Q139" s="147"/>
      <c r="R139" s="147"/>
    </row>
    <row r="140" spans="5:18" s="154" customFormat="1" x14ac:dyDescent="0.25">
      <c r="E140" s="160">
        <v>43788</v>
      </c>
      <c r="F140" s="161">
        <v>200</v>
      </c>
      <c r="G140" s="161">
        <v>6870.1</v>
      </c>
      <c r="H140" s="161">
        <v>28954.712899999999</v>
      </c>
      <c r="I140" s="162">
        <v>0.23727052738278059</v>
      </c>
      <c r="J140" s="161">
        <v>1374020</v>
      </c>
      <c r="K140" s="163">
        <v>47.454105476556116</v>
      </c>
      <c r="L140" s="163">
        <f t="shared" si="2"/>
        <v>30086.809457546191</v>
      </c>
      <c r="M140" s="164" t="s">
        <v>172</v>
      </c>
      <c r="N140" s="147"/>
      <c r="O140" s="147"/>
      <c r="P140" s="147"/>
      <c r="Q140" s="147"/>
      <c r="R140" s="147"/>
    </row>
    <row r="141" spans="5:18" s="154" customFormat="1" x14ac:dyDescent="0.25">
      <c r="E141" s="160">
        <v>43788</v>
      </c>
      <c r="F141" s="161">
        <v>233</v>
      </c>
      <c r="G141" s="161">
        <v>6695</v>
      </c>
      <c r="H141" s="161">
        <v>28954.712899999999</v>
      </c>
      <c r="I141" s="162">
        <v>0.23122315262190013</v>
      </c>
      <c r="J141" s="161">
        <v>1559935</v>
      </c>
      <c r="K141" s="163">
        <v>53.874994560902728</v>
      </c>
      <c r="L141" s="163">
        <f t="shared" si="2"/>
        <v>30140.684452107093</v>
      </c>
      <c r="M141" s="164" t="s">
        <v>172</v>
      </c>
      <c r="N141" s="147"/>
      <c r="O141" s="147"/>
      <c r="P141" s="147"/>
      <c r="Q141" s="147"/>
      <c r="R141" s="147"/>
    </row>
    <row r="142" spans="5:18" s="154" customFormat="1" x14ac:dyDescent="0.25">
      <c r="E142" s="160">
        <v>43788</v>
      </c>
      <c r="F142" s="161">
        <v>200</v>
      </c>
      <c r="G142" s="161">
        <v>7004</v>
      </c>
      <c r="H142" s="161">
        <v>28954.712899999999</v>
      </c>
      <c r="I142" s="162">
        <v>0.24189499043521859</v>
      </c>
      <c r="J142" s="161">
        <v>1400800</v>
      </c>
      <c r="K142" s="163">
        <v>48.378998087043719</v>
      </c>
      <c r="L142" s="163">
        <f t="shared" si="2"/>
        <v>30189.063450194135</v>
      </c>
      <c r="M142" s="164" t="s">
        <v>172</v>
      </c>
      <c r="N142" s="147"/>
      <c r="O142" s="147"/>
      <c r="P142" s="147"/>
      <c r="Q142" s="147"/>
      <c r="R142" s="147"/>
    </row>
    <row r="143" spans="5:18" s="154" customFormat="1" x14ac:dyDescent="0.25">
      <c r="E143" s="160">
        <v>43788</v>
      </c>
      <c r="F143" s="161">
        <v>150</v>
      </c>
      <c r="G143" s="161">
        <v>7004</v>
      </c>
      <c r="H143" s="161">
        <v>28954.712899999999</v>
      </c>
      <c r="I143" s="162">
        <v>0.24189499043521859</v>
      </c>
      <c r="J143" s="161">
        <v>1050600</v>
      </c>
      <c r="K143" s="163">
        <v>36.284248565282788</v>
      </c>
      <c r="L143" s="163">
        <f t="shared" si="2"/>
        <v>30225.347698759419</v>
      </c>
      <c r="M143" s="164" t="s">
        <v>172</v>
      </c>
      <c r="N143" s="147"/>
      <c r="O143" s="147"/>
      <c r="P143" s="147"/>
      <c r="Q143" s="147"/>
      <c r="R143" s="147"/>
    </row>
    <row r="144" spans="5:18" s="154" customFormat="1" x14ac:dyDescent="0.25">
      <c r="E144" s="160">
        <v>43789</v>
      </c>
      <c r="F144" s="161">
        <v>319</v>
      </c>
      <c r="G144" s="161">
        <v>6419.88</v>
      </c>
      <c r="H144" s="161">
        <v>32096.077399999998</v>
      </c>
      <c r="I144" s="162">
        <v>0.20002070408765901</v>
      </c>
      <c r="J144" s="161">
        <v>2047941.72</v>
      </c>
      <c r="K144" s="163">
        <v>63.80660460396323</v>
      </c>
      <c r="L144" s="163">
        <f t="shared" si="2"/>
        <v>30289.154303363382</v>
      </c>
      <c r="M144" s="164" t="s">
        <v>172</v>
      </c>
      <c r="N144" s="147"/>
      <c r="O144" s="147"/>
      <c r="P144" s="147"/>
      <c r="Q144" s="147"/>
      <c r="R144" s="147"/>
    </row>
    <row r="145" spans="5:18" s="154" customFormat="1" x14ac:dyDescent="0.25">
      <c r="E145" s="160">
        <v>43794</v>
      </c>
      <c r="F145" s="161">
        <v>4800</v>
      </c>
      <c r="G145" s="161">
        <v>6473.75</v>
      </c>
      <c r="H145" s="161">
        <v>32638.742900000001</v>
      </c>
      <c r="I145" s="162">
        <v>0.19834556802124875</v>
      </c>
      <c r="J145" s="161">
        <v>31074000</v>
      </c>
      <c r="K145" s="163">
        <v>952.05872650199399</v>
      </c>
      <c r="L145" s="163">
        <f t="shared" si="2"/>
        <v>31241.213029865376</v>
      </c>
      <c r="M145" s="164" t="s">
        <v>172</v>
      </c>
      <c r="N145" s="147"/>
      <c r="O145" s="147"/>
      <c r="P145" s="147"/>
      <c r="Q145" s="147"/>
      <c r="R145" s="147"/>
    </row>
    <row r="146" spans="5:18" s="154" customFormat="1" x14ac:dyDescent="0.25">
      <c r="E146" s="160">
        <v>43795</v>
      </c>
      <c r="F146" s="161">
        <v>9000</v>
      </c>
      <c r="G146" s="161">
        <v>6473.75</v>
      </c>
      <c r="H146" s="161">
        <v>33370.2448</v>
      </c>
      <c r="I146" s="162">
        <v>0.19399767783543501</v>
      </c>
      <c r="J146" s="161">
        <v>58263750</v>
      </c>
      <c r="K146" s="163">
        <v>1745.9791005189149</v>
      </c>
      <c r="L146" s="163">
        <f t="shared" si="2"/>
        <v>32987.19213038429</v>
      </c>
      <c r="M146" s="164" t="s">
        <v>172</v>
      </c>
      <c r="N146" s="147"/>
      <c r="O146" s="147"/>
      <c r="P146" s="147"/>
      <c r="Q146" s="147"/>
      <c r="R146" s="147"/>
    </row>
    <row r="147" spans="5:18" s="154" customFormat="1" x14ac:dyDescent="0.25">
      <c r="E147" s="160">
        <v>43796</v>
      </c>
      <c r="F147" s="161">
        <v>200</v>
      </c>
      <c r="G147" s="161">
        <v>6473.75</v>
      </c>
      <c r="H147" s="161">
        <v>35470.614000000001</v>
      </c>
      <c r="I147" s="162">
        <v>0.18251023227283295</v>
      </c>
      <c r="J147" s="161">
        <v>1294750</v>
      </c>
      <c r="K147" s="163">
        <v>36.502046454566589</v>
      </c>
      <c r="L147" s="163">
        <f t="shared" si="2"/>
        <v>33023.694176838857</v>
      </c>
      <c r="M147" s="164" t="s">
        <v>172</v>
      </c>
      <c r="N147" s="147"/>
      <c r="O147" s="147"/>
      <c r="P147" s="147"/>
      <c r="Q147" s="147"/>
      <c r="R147" s="147"/>
    </row>
    <row r="148" spans="5:18" s="154" customFormat="1" x14ac:dyDescent="0.25">
      <c r="E148" s="160">
        <v>43796</v>
      </c>
      <c r="F148" s="161">
        <v>2000</v>
      </c>
      <c r="G148" s="161">
        <v>6473.75</v>
      </c>
      <c r="H148" s="161">
        <v>35470.614000000001</v>
      </c>
      <c r="I148" s="162">
        <v>0.18251023227283295</v>
      </c>
      <c r="J148" s="161">
        <v>12947500</v>
      </c>
      <c r="K148" s="163">
        <v>365.02046454566585</v>
      </c>
      <c r="L148" s="163">
        <f t="shared" si="2"/>
        <v>33388.714641384526</v>
      </c>
      <c r="M148" s="164" t="s">
        <v>172</v>
      </c>
      <c r="N148" s="147"/>
      <c r="O148" s="147"/>
      <c r="P148" s="147"/>
      <c r="Q148" s="147"/>
      <c r="R148" s="147"/>
    </row>
    <row r="149" spans="5:18" s="154" customFormat="1" x14ac:dyDescent="0.25">
      <c r="E149" s="155">
        <v>43797</v>
      </c>
      <c r="F149" s="156">
        <v>245</v>
      </c>
      <c r="G149" s="156">
        <v>8240</v>
      </c>
      <c r="H149" s="157">
        <v>29383.238300000001</v>
      </c>
      <c r="I149" s="158">
        <v>0.28043199037050998</v>
      </c>
      <c r="J149" s="156">
        <v>2018800</v>
      </c>
      <c r="K149" s="159">
        <v>68.705837640774945</v>
      </c>
      <c r="L149" s="159">
        <f t="shared" si="2"/>
        <v>33457.420479025299</v>
      </c>
      <c r="M149" s="153" t="s">
        <v>171</v>
      </c>
      <c r="N149" s="147"/>
      <c r="O149" s="147"/>
      <c r="P149" s="147"/>
      <c r="Q149" s="147"/>
      <c r="R149" s="147"/>
    </row>
    <row r="150" spans="5:18" s="154" customFormat="1" x14ac:dyDescent="0.25">
      <c r="E150" s="160">
        <v>43797</v>
      </c>
      <c r="F150" s="161">
        <v>1000</v>
      </c>
      <c r="G150" s="161">
        <v>7210</v>
      </c>
      <c r="H150" s="161">
        <v>36733.799500000001</v>
      </c>
      <c r="I150" s="162">
        <v>0.19627700096746051</v>
      </c>
      <c r="J150" s="161">
        <v>7210000</v>
      </c>
      <c r="K150" s="163">
        <v>196.27700096746048</v>
      </c>
      <c r="L150" s="163">
        <f t="shared" si="2"/>
        <v>33653.697479992756</v>
      </c>
      <c r="M150" s="164" t="s">
        <v>172</v>
      </c>
      <c r="N150" s="147"/>
      <c r="O150" s="147"/>
      <c r="P150" s="147"/>
      <c r="Q150" s="147"/>
      <c r="R150" s="147"/>
    </row>
    <row r="151" spans="5:18" s="154" customFormat="1" x14ac:dyDescent="0.25">
      <c r="E151" s="160">
        <v>43797</v>
      </c>
      <c r="F151" s="161">
        <v>2200</v>
      </c>
      <c r="G151" s="161">
        <v>7725</v>
      </c>
      <c r="H151" s="161">
        <v>36733.799500000001</v>
      </c>
      <c r="I151" s="162">
        <v>0.21029678675085053</v>
      </c>
      <c r="J151" s="161">
        <v>16995000</v>
      </c>
      <c r="K151" s="163">
        <v>462.65293085187119</v>
      </c>
      <c r="L151" s="163">
        <f t="shared" si="2"/>
        <v>34116.350410844629</v>
      </c>
      <c r="M151" s="164" t="s">
        <v>172</v>
      </c>
      <c r="N151" s="147"/>
      <c r="O151" s="147"/>
      <c r="P151" s="147"/>
      <c r="Q151" s="147"/>
      <c r="R151" s="147"/>
    </row>
    <row r="152" spans="5:18" s="154" customFormat="1" x14ac:dyDescent="0.25">
      <c r="E152" s="165">
        <v>43797</v>
      </c>
      <c r="F152" s="166">
        <v>40292</v>
      </c>
      <c r="G152" s="166">
        <v>422.3</v>
      </c>
      <c r="H152" s="166">
        <v>36733.799500000001</v>
      </c>
      <c r="I152" s="158">
        <v>1.1496224342379829E-2</v>
      </c>
      <c r="J152" s="166">
        <v>17015311.600000001</v>
      </c>
      <c r="K152" s="167">
        <v>463.2058712031681</v>
      </c>
      <c r="L152" s="167">
        <f t="shared" si="2"/>
        <v>34579.556282047794</v>
      </c>
      <c r="M152" s="164" t="s">
        <v>173</v>
      </c>
      <c r="N152" s="147"/>
      <c r="O152" s="147"/>
      <c r="P152" s="147"/>
      <c r="Q152" s="147"/>
      <c r="R152" s="147"/>
    </row>
    <row r="153" spans="5:18" s="154" customFormat="1" x14ac:dyDescent="0.25">
      <c r="E153" s="165">
        <v>43797</v>
      </c>
      <c r="F153" s="166">
        <v>2250</v>
      </c>
      <c r="G153" s="166">
        <v>422.3</v>
      </c>
      <c r="H153" s="166">
        <v>36733.799500000001</v>
      </c>
      <c r="I153" s="158">
        <v>1.1496224342379829E-2</v>
      </c>
      <c r="J153" s="166">
        <v>950175</v>
      </c>
      <c r="K153" s="167">
        <v>25.866504770354616</v>
      </c>
      <c r="L153" s="167">
        <f t="shared" si="2"/>
        <v>34605.422786818148</v>
      </c>
      <c r="M153" s="164" t="s">
        <v>173</v>
      </c>
      <c r="N153" s="147"/>
      <c r="O153" s="147"/>
      <c r="P153" s="147"/>
      <c r="Q153" s="147"/>
      <c r="R153" s="147"/>
    </row>
    <row r="154" spans="5:18" s="154" customFormat="1" x14ac:dyDescent="0.25">
      <c r="E154" s="165">
        <v>43797</v>
      </c>
      <c r="F154" s="166">
        <v>841</v>
      </c>
      <c r="G154" s="166">
        <v>422.3</v>
      </c>
      <c r="H154" s="166">
        <v>36733.799500000001</v>
      </c>
      <c r="I154" s="158">
        <v>1.1496224342379829E-2</v>
      </c>
      <c r="J154" s="166">
        <v>355154.3</v>
      </c>
      <c r="K154" s="167">
        <v>9.668324671941436</v>
      </c>
      <c r="L154" s="167">
        <f t="shared" si="2"/>
        <v>34615.091111490088</v>
      </c>
      <c r="M154" s="164" t="s">
        <v>173</v>
      </c>
      <c r="N154" s="147"/>
      <c r="O154" s="147"/>
      <c r="P154" s="147"/>
      <c r="Q154" s="147"/>
      <c r="R154" s="147"/>
    </row>
    <row r="155" spans="5:18" s="154" customFormat="1" x14ac:dyDescent="0.25">
      <c r="E155" s="165">
        <v>43797</v>
      </c>
      <c r="F155" s="166">
        <v>5466</v>
      </c>
      <c r="G155" s="166">
        <v>422.3</v>
      </c>
      <c r="H155" s="166">
        <v>36733.799500000001</v>
      </c>
      <c r="I155" s="158">
        <v>1.1496224342379829E-2</v>
      </c>
      <c r="J155" s="166">
        <v>2308291.8000000003</v>
      </c>
      <c r="K155" s="167">
        <v>62.838362255448153</v>
      </c>
      <c r="L155" s="167">
        <f t="shared" si="2"/>
        <v>34677.929473745535</v>
      </c>
      <c r="M155" s="164" t="s">
        <v>173</v>
      </c>
      <c r="N155" s="147"/>
      <c r="O155" s="147"/>
      <c r="P155" s="147"/>
      <c r="Q155" s="147"/>
      <c r="R155" s="147"/>
    </row>
    <row r="156" spans="5:18" s="154" customFormat="1" x14ac:dyDescent="0.25">
      <c r="E156" s="165">
        <v>43797</v>
      </c>
      <c r="F156" s="166">
        <v>5026</v>
      </c>
      <c r="G156" s="166">
        <v>422.3</v>
      </c>
      <c r="H156" s="166">
        <v>36733.799500000001</v>
      </c>
      <c r="I156" s="158">
        <v>1.1496224342379829E-2</v>
      </c>
      <c r="J156" s="166">
        <v>2122479.8000000003</v>
      </c>
      <c r="K156" s="167">
        <v>57.780023544801026</v>
      </c>
      <c r="L156" s="167">
        <f t="shared" si="2"/>
        <v>34735.709497290336</v>
      </c>
      <c r="M156" s="164" t="s">
        <v>173</v>
      </c>
      <c r="N156" s="147"/>
      <c r="O156" s="147"/>
      <c r="P156" s="147"/>
      <c r="Q156" s="147"/>
      <c r="R156" s="147"/>
    </row>
    <row r="157" spans="5:18" s="154" customFormat="1" x14ac:dyDescent="0.25">
      <c r="E157" s="155">
        <v>43798</v>
      </c>
      <c r="F157" s="156">
        <v>250</v>
      </c>
      <c r="G157" s="156">
        <v>8839.26</v>
      </c>
      <c r="H157" s="157">
        <v>38204.2209</v>
      </c>
      <c r="I157" s="158">
        <v>0.23136867581037363</v>
      </c>
      <c r="J157" s="156">
        <v>2209815</v>
      </c>
      <c r="K157" s="159">
        <v>57.842168952593404</v>
      </c>
      <c r="L157" s="159">
        <f t="shared" si="2"/>
        <v>34793.551666242929</v>
      </c>
      <c r="M157" s="153" t="s">
        <v>171</v>
      </c>
      <c r="N157" s="147"/>
      <c r="O157" s="147"/>
      <c r="P157" s="147"/>
      <c r="Q157" s="147"/>
      <c r="R157" s="147"/>
    </row>
    <row r="158" spans="5:18" s="154" customFormat="1" x14ac:dyDescent="0.25">
      <c r="E158" s="160">
        <v>43798</v>
      </c>
      <c r="F158" s="161">
        <v>1100</v>
      </c>
      <c r="G158" s="161">
        <v>7664.1</v>
      </c>
      <c r="H158" s="161">
        <v>38204.2209</v>
      </c>
      <c r="I158" s="162">
        <v>0.20060872383867931</v>
      </c>
      <c r="J158" s="161">
        <v>8430510</v>
      </c>
      <c r="K158" s="163">
        <v>220.66959622254723</v>
      </c>
      <c r="L158" s="163">
        <f t="shared" si="2"/>
        <v>35014.221262465479</v>
      </c>
      <c r="M158" s="164" t="s">
        <v>172</v>
      </c>
      <c r="N158" s="147"/>
      <c r="O158" s="147"/>
      <c r="P158" s="147"/>
      <c r="Q158" s="147"/>
      <c r="R158" s="147"/>
    </row>
    <row r="159" spans="5:18" s="154" customFormat="1" x14ac:dyDescent="0.25">
      <c r="E159" s="160">
        <v>43801</v>
      </c>
      <c r="F159" s="161">
        <v>200</v>
      </c>
      <c r="G159" s="161">
        <v>7664.1</v>
      </c>
      <c r="H159" s="161">
        <v>38980.829700000002</v>
      </c>
      <c r="I159" s="162">
        <v>0.19661202850179457</v>
      </c>
      <c r="J159" s="161">
        <v>1532820</v>
      </c>
      <c r="K159" s="163">
        <v>39.322405700358914</v>
      </c>
      <c r="L159" s="163">
        <f t="shared" si="2"/>
        <v>35053.543668165839</v>
      </c>
      <c r="M159" s="164" t="s">
        <v>172</v>
      </c>
      <c r="N159" s="147"/>
      <c r="O159" s="147"/>
      <c r="P159" s="147"/>
      <c r="Q159" s="147"/>
      <c r="R159" s="147"/>
    </row>
    <row r="160" spans="5:18" s="154" customFormat="1" x14ac:dyDescent="0.25">
      <c r="E160" s="155">
        <v>43802</v>
      </c>
      <c r="F160" s="156">
        <v>1676</v>
      </c>
      <c r="G160" s="156">
        <v>9391.08</v>
      </c>
      <c r="H160" s="157">
        <v>37606.1607</v>
      </c>
      <c r="I160" s="158">
        <v>0.24972184943090986</v>
      </c>
      <c r="J160" s="156">
        <v>15739450.08</v>
      </c>
      <c r="K160" s="159">
        <v>418.53381964620496</v>
      </c>
      <c r="L160" s="159">
        <f t="shared" si="2"/>
        <v>35472.077487812043</v>
      </c>
      <c r="M160" s="153" t="s">
        <v>171</v>
      </c>
      <c r="N160" s="147"/>
      <c r="O160" s="147"/>
      <c r="P160" s="147"/>
      <c r="Q160" s="147"/>
      <c r="R160" s="147"/>
    </row>
    <row r="161" spans="5:18" s="154" customFormat="1" x14ac:dyDescent="0.25">
      <c r="E161" s="160">
        <v>43803</v>
      </c>
      <c r="F161" s="161">
        <v>250</v>
      </c>
      <c r="G161" s="161">
        <v>7664.1</v>
      </c>
      <c r="H161" s="161">
        <v>38455.748899999999</v>
      </c>
      <c r="I161" s="162">
        <v>0.19929659983815842</v>
      </c>
      <c r="J161" s="161">
        <v>1916025</v>
      </c>
      <c r="K161" s="163">
        <v>49.824149959539604</v>
      </c>
      <c r="L161" s="163">
        <f t="shared" si="2"/>
        <v>35521.901637771582</v>
      </c>
      <c r="M161" s="164" t="s">
        <v>172</v>
      </c>
      <c r="N161" s="147"/>
      <c r="O161" s="147"/>
      <c r="P161" s="147"/>
      <c r="Q161" s="147"/>
      <c r="R161" s="147"/>
    </row>
    <row r="162" spans="5:18" s="154" customFormat="1" x14ac:dyDescent="0.25">
      <c r="E162" s="160">
        <v>43803</v>
      </c>
      <c r="F162" s="161">
        <v>100</v>
      </c>
      <c r="G162" s="161">
        <v>7664.1</v>
      </c>
      <c r="H162" s="161">
        <v>38455.748899999999</v>
      </c>
      <c r="I162" s="162">
        <v>0.19929659983815842</v>
      </c>
      <c r="J162" s="161">
        <v>766410</v>
      </c>
      <c r="K162" s="163">
        <v>19.929659983815842</v>
      </c>
      <c r="L162" s="163">
        <f t="shared" si="2"/>
        <v>35541.831297755394</v>
      </c>
      <c r="M162" s="164" t="s">
        <v>172</v>
      </c>
      <c r="N162" s="147"/>
      <c r="O162" s="147"/>
      <c r="P162" s="147"/>
      <c r="Q162" s="147"/>
      <c r="R162" s="147"/>
    </row>
    <row r="163" spans="5:18" s="154" customFormat="1" x14ac:dyDescent="0.25">
      <c r="E163" s="160">
        <v>43804</v>
      </c>
      <c r="F163" s="161">
        <v>10</v>
      </c>
      <c r="G163" s="161">
        <v>7153.16</v>
      </c>
      <c r="H163" s="161">
        <v>39947.600700000003</v>
      </c>
      <c r="I163" s="162">
        <v>0.1790635701432752</v>
      </c>
      <c r="J163" s="161">
        <v>71531.600000000006</v>
      </c>
      <c r="K163" s="163">
        <v>1.7906357014327521</v>
      </c>
      <c r="L163" s="163">
        <f t="shared" si="2"/>
        <v>35543.62193345683</v>
      </c>
      <c r="M163" s="164" t="s">
        <v>172</v>
      </c>
      <c r="N163" s="147"/>
      <c r="O163" s="147"/>
      <c r="P163" s="147"/>
      <c r="Q163" s="147"/>
      <c r="R163" s="147"/>
    </row>
    <row r="164" spans="5:18" s="154" customFormat="1" x14ac:dyDescent="0.25">
      <c r="E164" s="160">
        <v>43805</v>
      </c>
      <c r="F164" s="161">
        <v>583</v>
      </c>
      <c r="G164" s="161">
        <v>7153.16</v>
      </c>
      <c r="H164" s="161">
        <v>41675.2713</v>
      </c>
      <c r="I164" s="162">
        <v>0.17164039433619716</v>
      </c>
      <c r="J164" s="161">
        <v>4170292.28</v>
      </c>
      <c r="K164" s="163">
        <v>100.06634989800294</v>
      </c>
      <c r="L164" s="163">
        <f t="shared" si="2"/>
        <v>35643.68828335483</v>
      </c>
      <c r="M164" s="164" t="s">
        <v>172</v>
      </c>
      <c r="N164" s="147"/>
      <c r="O164" s="147"/>
      <c r="P164" s="147"/>
      <c r="Q164" s="147"/>
      <c r="R164" s="147"/>
    </row>
    <row r="165" spans="5:18" s="154" customFormat="1" x14ac:dyDescent="0.25">
      <c r="E165" s="160">
        <v>43805</v>
      </c>
      <c r="F165" s="161">
        <v>200</v>
      </c>
      <c r="G165" s="161">
        <v>7153.16</v>
      </c>
      <c r="H165" s="161">
        <v>41675.2713</v>
      </c>
      <c r="I165" s="162">
        <v>0.17164039433619716</v>
      </c>
      <c r="J165" s="161">
        <v>1430632</v>
      </c>
      <c r="K165" s="163">
        <v>34.328078867239434</v>
      </c>
      <c r="L165" s="163">
        <f t="shared" si="2"/>
        <v>35678.016362222072</v>
      </c>
      <c r="M165" s="164" t="s">
        <v>172</v>
      </c>
      <c r="N165" s="147"/>
      <c r="O165" s="147"/>
      <c r="P165" s="147"/>
      <c r="Q165" s="147"/>
      <c r="R165" s="147"/>
    </row>
    <row r="166" spans="5:18" s="154" customFormat="1" x14ac:dyDescent="0.25">
      <c r="E166" s="160">
        <v>43805</v>
      </c>
      <c r="F166" s="161">
        <v>1000</v>
      </c>
      <c r="G166" s="161">
        <v>7153.16</v>
      </c>
      <c r="H166" s="161">
        <v>41675.2713</v>
      </c>
      <c r="I166" s="162">
        <v>0.17164039433619716</v>
      </c>
      <c r="J166" s="161">
        <v>7153160</v>
      </c>
      <c r="K166" s="163">
        <v>171.64039433619715</v>
      </c>
      <c r="L166" s="163">
        <f t="shared" si="2"/>
        <v>35849.656756558266</v>
      </c>
      <c r="M166" s="164" t="s">
        <v>172</v>
      </c>
      <c r="N166" s="147"/>
      <c r="O166" s="147"/>
      <c r="P166" s="147"/>
      <c r="Q166" s="147"/>
      <c r="R166" s="147"/>
    </row>
    <row r="167" spans="5:18" s="154" customFormat="1" x14ac:dyDescent="0.25">
      <c r="E167" s="160">
        <v>43805</v>
      </c>
      <c r="F167" s="161">
        <v>1217</v>
      </c>
      <c r="G167" s="161">
        <v>7153.16</v>
      </c>
      <c r="H167" s="161">
        <v>41675.2713</v>
      </c>
      <c r="I167" s="162">
        <v>0.17164039433619716</v>
      </c>
      <c r="J167" s="161">
        <v>8705395.7200000007</v>
      </c>
      <c r="K167" s="163">
        <v>208.88635990715196</v>
      </c>
      <c r="L167" s="163">
        <f t="shared" si="2"/>
        <v>36058.543116465422</v>
      </c>
      <c r="M167" s="164" t="s">
        <v>172</v>
      </c>
      <c r="N167" s="147"/>
      <c r="O167" s="147"/>
      <c r="P167" s="147"/>
      <c r="Q167" s="147"/>
      <c r="R167" s="147"/>
    </row>
    <row r="168" spans="5:18" s="154" customFormat="1" x14ac:dyDescent="0.25">
      <c r="E168" s="155">
        <v>43809</v>
      </c>
      <c r="F168" s="156">
        <v>856</v>
      </c>
      <c r="G168" s="156">
        <v>7255.35</v>
      </c>
      <c r="H168" s="157">
        <v>43651.161200000002</v>
      </c>
      <c r="I168" s="158">
        <v>0.16621207318535205</v>
      </c>
      <c r="J168" s="156">
        <v>6210579.6000000006</v>
      </c>
      <c r="K168" s="159">
        <v>142.27753464666137</v>
      </c>
      <c r="L168" s="159">
        <f t="shared" si="2"/>
        <v>36200.820651112081</v>
      </c>
      <c r="M168" s="153" t="s">
        <v>171</v>
      </c>
      <c r="N168" s="147"/>
      <c r="O168" s="147"/>
      <c r="P168" s="147"/>
      <c r="Q168" s="147"/>
      <c r="R168" s="147"/>
    </row>
    <row r="169" spans="5:18" s="154" customFormat="1" x14ac:dyDescent="0.25">
      <c r="E169" s="155">
        <v>43810</v>
      </c>
      <c r="F169" s="156">
        <v>1144</v>
      </c>
      <c r="G169" s="156">
        <v>7255.35</v>
      </c>
      <c r="H169" s="157">
        <v>44610.4637</v>
      </c>
      <c r="I169" s="158">
        <v>0.16263785215933543</v>
      </c>
      <c r="J169" s="156">
        <v>8300120.4000000004</v>
      </c>
      <c r="K169" s="159">
        <v>186.05770287027974</v>
      </c>
      <c r="L169" s="159">
        <f t="shared" si="2"/>
        <v>36386.878353982363</v>
      </c>
      <c r="M169" s="153" t="s">
        <v>171</v>
      </c>
      <c r="N169" s="147"/>
      <c r="O169" s="147"/>
      <c r="P169" s="147"/>
      <c r="Q169" s="147"/>
      <c r="R169" s="147"/>
    </row>
    <row r="170" spans="5:18" s="154" customFormat="1" x14ac:dyDescent="0.25">
      <c r="E170" s="160">
        <v>43810</v>
      </c>
      <c r="F170" s="161">
        <v>6</v>
      </c>
      <c r="G170" s="161">
        <v>6644.06</v>
      </c>
      <c r="H170" s="161">
        <v>44610.4637</v>
      </c>
      <c r="I170" s="162">
        <v>0.148935013199605</v>
      </c>
      <c r="J170" s="161">
        <v>39864.36</v>
      </c>
      <c r="K170" s="163">
        <v>0.89361007919763003</v>
      </c>
      <c r="L170" s="163">
        <f t="shared" si="2"/>
        <v>36387.771964061561</v>
      </c>
      <c r="M170" s="164" t="s">
        <v>172</v>
      </c>
      <c r="N170" s="147"/>
      <c r="O170" s="147"/>
      <c r="P170" s="147"/>
      <c r="Q170" s="147"/>
      <c r="R170" s="147"/>
    </row>
    <row r="171" spans="5:18" s="154" customFormat="1" x14ac:dyDescent="0.25">
      <c r="E171" s="160">
        <v>43810</v>
      </c>
      <c r="F171" s="161">
        <v>3887</v>
      </c>
      <c r="G171" s="161">
        <v>6644.06</v>
      </c>
      <c r="H171" s="161">
        <v>44610.4637</v>
      </c>
      <c r="I171" s="162">
        <v>0.148935013199605</v>
      </c>
      <c r="J171" s="161">
        <v>25825461.220000003</v>
      </c>
      <c r="K171" s="163">
        <v>578.91039630686475</v>
      </c>
      <c r="L171" s="163">
        <f t="shared" si="2"/>
        <v>36966.682360368424</v>
      </c>
      <c r="M171" s="164" t="s">
        <v>172</v>
      </c>
      <c r="N171" s="147"/>
      <c r="O171" s="147"/>
      <c r="P171" s="147"/>
      <c r="Q171" s="147"/>
      <c r="R171" s="147"/>
    </row>
    <row r="172" spans="5:18" s="154" customFormat="1" x14ac:dyDescent="0.25">
      <c r="E172" s="160">
        <v>43810</v>
      </c>
      <c r="F172" s="161">
        <v>424</v>
      </c>
      <c r="G172" s="161">
        <v>6644.06</v>
      </c>
      <c r="H172" s="161">
        <v>44610.4637</v>
      </c>
      <c r="I172" s="162">
        <v>0.148935013199605</v>
      </c>
      <c r="J172" s="161">
        <v>2817081.44</v>
      </c>
      <c r="K172" s="163">
        <v>63.14844559663252</v>
      </c>
      <c r="L172" s="163">
        <f t="shared" si="2"/>
        <v>37029.830805965059</v>
      </c>
      <c r="M172" s="164" t="s">
        <v>172</v>
      </c>
      <c r="N172" s="147"/>
      <c r="O172" s="147"/>
      <c r="P172" s="147"/>
      <c r="Q172" s="147"/>
      <c r="R172" s="147"/>
    </row>
    <row r="173" spans="5:18" s="154" customFormat="1" x14ac:dyDescent="0.25">
      <c r="E173" s="160">
        <v>43810</v>
      </c>
      <c r="F173" s="161">
        <v>683</v>
      </c>
      <c r="G173" s="161">
        <v>6644.06</v>
      </c>
      <c r="H173" s="161">
        <v>44610.4637</v>
      </c>
      <c r="I173" s="162">
        <v>0.148935013199605</v>
      </c>
      <c r="J173" s="161">
        <v>4537892.9800000004</v>
      </c>
      <c r="K173" s="163">
        <v>101.72261401533022</v>
      </c>
      <c r="L173" s="163">
        <f t="shared" si="2"/>
        <v>37131.553419980388</v>
      </c>
      <c r="M173" s="164" t="s">
        <v>172</v>
      </c>
      <c r="N173" s="147"/>
      <c r="O173" s="147"/>
      <c r="P173" s="147"/>
      <c r="Q173" s="147"/>
      <c r="R173" s="147"/>
    </row>
    <row r="174" spans="5:18" s="154" customFormat="1" x14ac:dyDescent="0.25">
      <c r="E174" s="160">
        <v>43811</v>
      </c>
      <c r="F174" s="161">
        <v>1206</v>
      </c>
      <c r="G174" s="161">
        <v>6396.97</v>
      </c>
      <c r="H174" s="161">
        <v>46134.439299999998</v>
      </c>
      <c r="I174" s="162">
        <v>0.13865932039191384</v>
      </c>
      <c r="J174" s="161">
        <v>7714745.8200000003</v>
      </c>
      <c r="K174" s="163">
        <v>167.22314039264808</v>
      </c>
      <c r="L174" s="163">
        <f t="shared" si="2"/>
        <v>37298.776560373037</v>
      </c>
      <c r="M174" s="164" t="s">
        <v>172</v>
      </c>
      <c r="N174" s="147"/>
      <c r="O174" s="147"/>
      <c r="P174" s="147"/>
      <c r="Q174" s="147"/>
      <c r="R174" s="147"/>
    </row>
    <row r="175" spans="5:18" s="154" customFormat="1" x14ac:dyDescent="0.25">
      <c r="E175" s="160">
        <v>43811</v>
      </c>
      <c r="F175" s="161">
        <v>135</v>
      </c>
      <c r="G175" s="161">
        <v>6396.97</v>
      </c>
      <c r="H175" s="161">
        <v>46134.439299999998</v>
      </c>
      <c r="I175" s="162">
        <v>0.13865932039191384</v>
      </c>
      <c r="J175" s="161">
        <v>863590.95000000007</v>
      </c>
      <c r="K175" s="163">
        <v>18.719008252908367</v>
      </c>
      <c r="L175" s="163">
        <f t="shared" si="2"/>
        <v>37317.495568625942</v>
      </c>
      <c r="M175" s="164" t="s">
        <v>172</v>
      </c>
      <c r="N175" s="147"/>
      <c r="O175" s="147"/>
      <c r="P175" s="147"/>
      <c r="Q175" s="147"/>
      <c r="R175" s="147"/>
    </row>
    <row r="176" spans="5:18" s="154" customFormat="1" x14ac:dyDescent="0.25">
      <c r="E176" s="160">
        <v>43811</v>
      </c>
      <c r="F176" s="161">
        <v>1311</v>
      </c>
      <c r="G176" s="161">
        <v>6396.97</v>
      </c>
      <c r="H176" s="161">
        <v>46134.439299999998</v>
      </c>
      <c r="I176" s="162">
        <v>0.13865932039191384</v>
      </c>
      <c r="J176" s="161">
        <v>8386427.6699999999</v>
      </c>
      <c r="K176" s="163">
        <v>181.782369033799</v>
      </c>
      <c r="L176" s="163">
        <f t="shared" si="2"/>
        <v>37499.277937659739</v>
      </c>
      <c r="M176" s="164" t="s">
        <v>172</v>
      </c>
      <c r="N176" s="147"/>
      <c r="O176" s="147"/>
      <c r="P176" s="147"/>
      <c r="Q176" s="147"/>
      <c r="R176" s="147"/>
    </row>
    <row r="177" spans="5:18" s="154" customFormat="1" x14ac:dyDescent="0.25">
      <c r="E177" s="160">
        <v>43811</v>
      </c>
      <c r="F177" s="161">
        <v>10</v>
      </c>
      <c r="G177" s="161">
        <v>6396.97</v>
      </c>
      <c r="H177" s="161">
        <v>46134.439299999998</v>
      </c>
      <c r="I177" s="162">
        <v>0.13865932039191384</v>
      </c>
      <c r="J177" s="161">
        <v>63969.700000000004</v>
      </c>
      <c r="K177" s="163">
        <v>1.3865932039191382</v>
      </c>
      <c r="L177" s="163">
        <f t="shared" si="2"/>
        <v>37500.664530863658</v>
      </c>
      <c r="M177" s="164" t="s">
        <v>172</v>
      </c>
      <c r="N177" s="147"/>
      <c r="O177" s="147"/>
      <c r="P177" s="147"/>
      <c r="Q177" s="147"/>
      <c r="R177" s="147"/>
    </row>
    <row r="178" spans="5:18" s="154" customFormat="1" x14ac:dyDescent="0.25">
      <c r="E178" s="160">
        <v>43811</v>
      </c>
      <c r="F178" s="161">
        <v>130</v>
      </c>
      <c r="G178" s="161">
        <v>6396.97</v>
      </c>
      <c r="H178" s="161">
        <v>46134.439299999998</v>
      </c>
      <c r="I178" s="162">
        <v>0.13865932039191384</v>
      </c>
      <c r="J178" s="161">
        <v>831606.1</v>
      </c>
      <c r="K178" s="163">
        <v>18.025711650948796</v>
      </c>
      <c r="L178" s="163">
        <f t="shared" si="2"/>
        <v>37518.690242514604</v>
      </c>
      <c r="M178" s="164" t="s">
        <v>172</v>
      </c>
      <c r="N178" s="147"/>
      <c r="O178" s="147"/>
      <c r="P178" s="147"/>
      <c r="Q178" s="147"/>
      <c r="R178" s="147"/>
    </row>
    <row r="179" spans="5:18" s="154" customFormat="1" x14ac:dyDescent="0.25">
      <c r="E179" s="160">
        <v>43812</v>
      </c>
      <c r="F179" s="161">
        <v>3000</v>
      </c>
      <c r="G179" s="161">
        <v>6131.28</v>
      </c>
      <c r="H179" s="161">
        <v>46291.6201</v>
      </c>
      <c r="I179" s="162">
        <v>0.13244902612514095</v>
      </c>
      <c r="J179" s="161">
        <v>18393840</v>
      </c>
      <c r="K179" s="163">
        <v>397.34707837542288</v>
      </c>
      <c r="L179" s="163">
        <f t="shared" si="2"/>
        <v>37916.037320890027</v>
      </c>
      <c r="M179" s="164" t="s">
        <v>172</v>
      </c>
      <c r="N179" s="147"/>
      <c r="O179" s="147"/>
      <c r="P179" s="147"/>
      <c r="Q179" s="147"/>
      <c r="R179" s="147"/>
    </row>
    <row r="180" spans="5:18" s="154" customFormat="1" x14ac:dyDescent="0.25">
      <c r="E180" s="165">
        <v>43829</v>
      </c>
      <c r="F180" s="166">
        <v>66210</v>
      </c>
      <c r="G180" s="166">
        <v>541.6</v>
      </c>
      <c r="H180" s="166">
        <v>45874.8056</v>
      </c>
      <c r="I180" s="158">
        <v>1.1806044579728966E-2</v>
      </c>
      <c r="J180" s="166">
        <v>35859336</v>
      </c>
      <c r="K180" s="167">
        <v>781.67821162385485</v>
      </c>
      <c r="L180" s="167">
        <f t="shared" si="2"/>
        <v>38697.715532513881</v>
      </c>
      <c r="M180" s="164" t="s">
        <v>173</v>
      </c>
      <c r="N180" s="147"/>
      <c r="O180" s="147"/>
      <c r="P180" s="147"/>
      <c r="Q180" s="147"/>
      <c r="R180" s="147"/>
    </row>
    <row r="181" spans="5:18" s="154" customFormat="1" x14ac:dyDescent="0.25">
      <c r="E181" s="160">
        <v>43832</v>
      </c>
      <c r="F181" s="161">
        <v>400</v>
      </c>
      <c r="G181" s="161">
        <v>7459.72</v>
      </c>
      <c r="H181" s="161">
        <v>46620.830600000001</v>
      </c>
      <c r="I181" s="162">
        <v>0.16000830324116963</v>
      </c>
      <c r="J181" s="161">
        <v>2983888</v>
      </c>
      <c r="K181" s="163">
        <v>64.003321296467846</v>
      </c>
      <c r="L181" s="163">
        <f t="shared" si="2"/>
        <v>38761.718853810351</v>
      </c>
      <c r="M181" s="164" t="s">
        <v>172</v>
      </c>
      <c r="N181" s="147"/>
      <c r="O181" s="147"/>
      <c r="P181" s="147"/>
      <c r="Q181" s="147"/>
      <c r="R181" s="147"/>
    </row>
    <row r="182" spans="5:18" s="154" customFormat="1" x14ac:dyDescent="0.25">
      <c r="E182" s="160">
        <v>43832</v>
      </c>
      <c r="F182" s="161">
        <v>900</v>
      </c>
      <c r="G182" s="161">
        <v>7459.72</v>
      </c>
      <c r="H182" s="161">
        <v>46620.830600000001</v>
      </c>
      <c r="I182" s="162">
        <v>0.16000830324116963</v>
      </c>
      <c r="J182" s="161">
        <v>6713748</v>
      </c>
      <c r="K182" s="163">
        <v>144.00747291705267</v>
      </c>
      <c r="L182" s="163">
        <f t="shared" si="2"/>
        <v>38905.726326727403</v>
      </c>
      <c r="M182" s="164" t="s">
        <v>172</v>
      </c>
      <c r="N182" s="147"/>
      <c r="O182" s="147"/>
      <c r="P182" s="147"/>
      <c r="Q182" s="147"/>
      <c r="R182" s="147"/>
    </row>
    <row r="183" spans="5:18" s="154" customFormat="1" x14ac:dyDescent="0.25">
      <c r="E183" s="165">
        <v>43832</v>
      </c>
      <c r="F183" s="166">
        <v>2228</v>
      </c>
      <c r="G183" s="166">
        <v>536.49</v>
      </c>
      <c r="H183" s="166">
        <v>46620.830600000001</v>
      </c>
      <c r="I183" s="158">
        <v>1.1507516985336592E-2</v>
      </c>
      <c r="J183" s="166">
        <v>1195299.72</v>
      </c>
      <c r="K183" s="167">
        <v>25.638747843329927</v>
      </c>
      <c r="L183" s="167">
        <f t="shared" si="2"/>
        <v>38931.365074570735</v>
      </c>
      <c r="M183" s="164" t="s">
        <v>173</v>
      </c>
      <c r="N183" s="147"/>
      <c r="O183" s="147"/>
      <c r="P183" s="147"/>
      <c r="Q183" s="147"/>
      <c r="R183" s="147"/>
    </row>
    <row r="184" spans="5:18" s="154" customFormat="1" x14ac:dyDescent="0.25">
      <c r="E184" s="155">
        <v>43837</v>
      </c>
      <c r="F184" s="156">
        <v>50</v>
      </c>
      <c r="G184" s="156">
        <v>19671.189999999999</v>
      </c>
      <c r="H184" s="157">
        <v>54441.926299999999</v>
      </c>
      <c r="I184" s="158">
        <v>0.36132428326658966</v>
      </c>
      <c r="J184" s="156">
        <v>983559.49999999988</v>
      </c>
      <c r="K184" s="159">
        <v>18.066214163329484</v>
      </c>
      <c r="L184" s="159">
        <f t="shared" si="2"/>
        <v>38949.431288734064</v>
      </c>
      <c r="M184" s="153" t="s">
        <v>171</v>
      </c>
      <c r="N184" s="147"/>
      <c r="O184" s="147"/>
      <c r="P184" s="147"/>
      <c r="Q184" s="147"/>
      <c r="R184" s="147"/>
    </row>
    <row r="185" spans="5:18" s="154" customFormat="1" x14ac:dyDescent="0.25">
      <c r="E185" s="155">
        <v>43837</v>
      </c>
      <c r="F185" s="156">
        <v>1450</v>
      </c>
      <c r="G185" s="156">
        <v>19671.189999999999</v>
      </c>
      <c r="H185" s="157">
        <v>54441.926299999999</v>
      </c>
      <c r="I185" s="158">
        <v>0.36132428326658966</v>
      </c>
      <c r="J185" s="156">
        <v>28523225.499999996</v>
      </c>
      <c r="K185" s="159">
        <v>523.92021073655496</v>
      </c>
      <c r="L185" s="159">
        <f t="shared" si="2"/>
        <v>39473.35149947062</v>
      </c>
      <c r="M185" s="153" t="s">
        <v>171</v>
      </c>
      <c r="N185" s="147"/>
      <c r="O185" s="147"/>
      <c r="P185" s="147"/>
      <c r="Q185" s="147"/>
      <c r="R185" s="147"/>
    </row>
    <row r="186" spans="5:18" s="154" customFormat="1" x14ac:dyDescent="0.25">
      <c r="E186" s="160">
        <v>43837</v>
      </c>
      <c r="F186" s="161">
        <v>200</v>
      </c>
      <c r="G186" s="161">
        <v>8175.04</v>
      </c>
      <c r="H186" s="161">
        <v>54441.926299999999</v>
      </c>
      <c r="I186" s="162">
        <v>0.1501607410978035</v>
      </c>
      <c r="J186" s="161">
        <v>1635008</v>
      </c>
      <c r="K186" s="163">
        <v>30.032148219560703</v>
      </c>
      <c r="L186" s="163">
        <f t="shared" si="2"/>
        <v>39503.383647690178</v>
      </c>
      <c r="M186" s="164" t="s">
        <v>172</v>
      </c>
      <c r="N186" s="147"/>
      <c r="O186" s="147"/>
      <c r="P186" s="147"/>
      <c r="Q186" s="147"/>
      <c r="R186" s="147"/>
    </row>
    <row r="187" spans="5:18" s="154" customFormat="1" x14ac:dyDescent="0.25">
      <c r="E187" s="160">
        <v>43837</v>
      </c>
      <c r="F187" s="161">
        <v>20</v>
      </c>
      <c r="G187" s="161">
        <v>8175.04</v>
      </c>
      <c r="H187" s="161">
        <v>54441.926299999999</v>
      </c>
      <c r="I187" s="162">
        <v>0.1501607410978035</v>
      </c>
      <c r="J187" s="161">
        <v>163500.79999999999</v>
      </c>
      <c r="K187" s="163">
        <v>3.0032148219560701</v>
      </c>
      <c r="L187" s="163">
        <f t="shared" si="2"/>
        <v>39506.386862512132</v>
      </c>
      <c r="M187" s="164" t="s">
        <v>172</v>
      </c>
      <c r="N187" s="147"/>
      <c r="O187" s="147"/>
      <c r="P187" s="147"/>
      <c r="Q187" s="147"/>
      <c r="R187" s="147"/>
    </row>
    <row r="188" spans="5:18" s="154" customFormat="1" x14ac:dyDescent="0.25">
      <c r="E188" s="160">
        <v>43837</v>
      </c>
      <c r="F188" s="161">
        <v>200</v>
      </c>
      <c r="G188" s="161">
        <v>8175.04</v>
      </c>
      <c r="H188" s="161">
        <v>54441.926299999999</v>
      </c>
      <c r="I188" s="162">
        <v>0.1501607410978035</v>
      </c>
      <c r="J188" s="161">
        <v>1635008</v>
      </c>
      <c r="K188" s="163">
        <v>30.032148219560703</v>
      </c>
      <c r="L188" s="163">
        <f t="shared" si="2"/>
        <v>39536.41901073169</v>
      </c>
      <c r="M188" s="164" t="s">
        <v>172</v>
      </c>
      <c r="N188" s="147"/>
      <c r="O188" s="147"/>
      <c r="P188" s="147"/>
      <c r="Q188" s="147"/>
      <c r="R188" s="147"/>
    </row>
    <row r="189" spans="5:18" s="154" customFormat="1" x14ac:dyDescent="0.25">
      <c r="E189" s="160">
        <v>43837</v>
      </c>
      <c r="F189" s="161">
        <v>500</v>
      </c>
      <c r="G189" s="161">
        <v>8685.98</v>
      </c>
      <c r="H189" s="161">
        <v>54441.926299999999</v>
      </c>
      <c r="I189" s="162">
        <v>0.15954578741641623</v>
      </c>
      <c r="J189" s="161">
        <v>4342990</v>
      </c>
      <c r="K189" s="163">
        <v>79.772893708208116</v>
      </c>
      <c r="L189" s="163">
        <f t="shared" si="2"/>
        <v>39616.191904439896</v>
      </c>
      <c r="M189" s="164" t="s">
        <v>172</v>
      </c>
      <c r="N189" s="147"/>
      <c r="O189" s="147"/>
      <c r="P189" s="147"/>
      <c r="Q189" s="147"/>
      <c r="R189" s="147"/>
    </row>
    <row r="190" spans="5:18" s="154" customFormat="1" x14ac:dyDescent="0.25">
      <c r="E190" s="165">
        <v>43837</v>
      </c>
      <c r="F190" s="166">
        <v>956</v>
      </c>
      <c r="G190" s="166">
        <v>613.13</v>
      </c>
      <c r="H190" s="166">
        <v>54441.926299999999</v>
      </c>
      <c r="I190" s="158">
        <v>1.1262092318728259E-2</v>
      </c>
      <c r="J190" s="166">
        <v>586152.28</v>
      </c>
      <c r="K190" s="167">
        <v>10.766560256704217</v>
      </c>
      <c r="L190" s="167">
        <f t="shared" si="2"/>
        <v>39626.958464696603</v>
      </c>
      <c r="M190" s="164" t="s">
        <v>173</v>
      </c>
      <c r="N190" s="147"/>
      <c r="O190" s="147"/>
      <c r="P190" s="147"/>
      <c r="Q190" s="147"/>
      <c r="R190" s="147"/>
    </row>
    <row r="191" spans="5:18" s="154" customFormat="1" x14ac:dyDescent="0.25">
      <c r="E191" s="165">
        <v>43837</v>
      </c>
      <c r="F191" s="166">
        <v>24</v>
      </c>
      <c r="G191" s="166">
        <v>613.13</v>
      </c>
      <c r="H191" s="166">
        <v>54441.926299999999</v>
      </c>
      <c r="I191" s="158">
        <v>1.1262092318728259E-2</v>
      </c>
      <c r="J191" s="166">
        <v>14715.119999999999</v>
      </c>
      <c r="K191" s="167">
        <v>0.27029021564947819</v>
      </c>
      <c r="L191" s="167">
        <f t="shared" si="2"/>
        <v>39627.228754912256</v>
      </c>
      <c r="M191" s="164" t="s">
        <v>173</v>
      </c>
      <c r="N191" s="147"/>
      <c r="O191" s="147"/>
      <c r="P191" s="147"/>
      <c r="Q191" s="147"/>
      <c r="R191" s="147"/>
    </row>
    <row r="192" spans="5:18" s="154" customFormat="1" x14ac:dyDescent="0.25">
      <c r="E192" s="165">
        <v>43837</v>
      </c>
      <c r="F192" s="166">
        <v>10000</v>
      </c>
      <c r="G192" s="166">
        <v>585.54</v>
      </c>
      <c r="H192" s="166">
        <v>54441.926299999999</v>
      </c>
      <c r="I192" s="158">
        <v>1.0755313777352509E-2</v>
      </c>
      <c r="J192" s="166">
        <v>5855400</v>
      </c>
      <c r="K192" s="167">
        <v>107.55313777352511</v>
      </c>
      <c r="L192" s="167">
        <f t="shared" si="2"/>
        <v>39734.78189268578</v>
      </c>
      <c r="M192" s="164" t="s">
        <v>173</v>
      </c>
      <c r="N192" s="147"/>
      <c r="O192" s="147"/>
      <c r="P192" s="147"/>
      <c r="Q192" s="147"/>
      <c r="R192" s="147"/>
    </row>
    <row r="193" spans="5:18" s="154" customFormat="1" x14ac:dyDescent="0.25">
      <c r="E193" s="165">
        <v>43837</v>
      </c>
      <c r="F193" s="166">
        <v>10000</v>
      </c>
      <c r="G193" s="166">
        <v>585.54</v>
      </c>
      <c r="H193" s="166">
        <v>54441.926299999999</v>
      </c>
      <c r="I193" s="158">
        <v>1.0755313777352509E-2</v>
      </c>
      <c r="J193" s="166">
        <v>5855400</v>
      </c>
      <c r="K193" s="167">
        <v>107.55313777352511</v>
      </c>
      <c r="L193" s="167">
        <f t="shared" si="2"/>
        <v>39842.335030459304</v>
      </c>
      <c r="M193" s="164" t="s">
        <v>173</v>
      </c>
      <c r="N193" s="147"/>
      <c r="O193" s="147"/>
      <c r="P193" s="147"/>
      <c r="Q193" s="147"/>
      <c r="R193" s="147"/>
    </row>
    <row r="194" spans="5:18" s="154" customFormat="1" x14ac:dyDescent="0.25">
      <c r="E194" s="165">
        <v>43837</v>
      </c>
      <c r="F194" s="166">
        <v>476</v>
      </c>
      <c r="G194" s="166">
        <v>613.13</v>
      </c>
      <c r="H194" s="166">
        <v>54441.926299999999</v>
      </c>
      <c r="I194" s="158">
        <v>1.1262092318728259E-2</v>
      </c>
      <c r="J194" s="166">
        <v>291849.88</v>
      </c>
      <c r="K194" s="167">
        <v>5.3607559437146515</v>
      </c>
      <c r="L194" s="167">
        <f t="shared" si="2"/>
        <v>39847.695786403019</v>
      </c>
      <c r="M194" s="164" t="s">
        <v>173</v>
      </c>
      <c r="N194" s="147"/>
      <c r="O194" s="147"/>
      <c r="P194" s="147"/>
      <c r="Q194" s="147"/>
      <c r="R194" s="147"/>
    </row>
    <row r="195" spans="5:18" s="154" customFormat="1" x14ac:dyDescent="0.25">
      <c r="E195" s="165">
        <v>43837</v>
      </c>
      <c r="F195" s="166">
        <v>19524</v>
      </c>
      <c r="G195" s="166">
        <v>613.13</v>
      </c>
      <c r="H195" s="166">
        <v>54441.926299999999</v>
      </c>
      <c r="I195" s="158">
        <v>1.1262092318728259E-2</v>
      </c>
      <c r="J195" s="166">
        <v>11970750.119999999</v>
      </c>
      <c r="K195" s="167">
        <v>219.88109043085052</v>
      </c>
      <c r="L195" s="167">
        <f t="shared" si="2"/>
        <v>40067.576876833868</v>
      </c>
      <c r="M195" s="164" t="s">
        <v>173</v>
      </c>
      <c r="N195" s="147"/>
      <c r="O195" s="147"/>
      <c r="P195" s="147"/>
      <c r="Q195" s="147"/>
      <c r="R195" s="147"/>
    </row>
    <row r="196" spans="5:18" s="154" customFormat="1" x14ac:dyDescent="0.25">
      <c r="E196" s="155">
        <v>43839</v>
      </c>
      <c r="F196" s="156">
        <v>500</v>
      </c>
      <c r="G196" s="156">
        <v>19415.72</v>
      </c>
      <c r="H196" s="157">
        <v>60990.466800000002</v>
      </c>
      <c r="I196" s="158">
        <v>0.31834024264264199</v>
      </c>
      <c r="J196" s="156">
        <v>9707860</v>
      </c>
      <c r="K196" s="159">
        <v>159.17012132132098</v>
      </c>
      <c r="L196" s="159">
        <f t="shared" ref="L196:L259" si="3">L195+K196</f>
        <v>40226.746998155191</v>
      </c>
      <c r="M196" s="153" t="s">
        <v>171</v>
      </c>
      <c r="N196" s="147"/>
      <c r="O196" s="147"/>
      <c r="P196" s="147"/>
      <c r="Q196" s="147"/>
      <c r="R196" s="147"/>
    </row>
    <row r="197" spans="5:18" s="154" customFormat="1" x14ac:dyDescent="0.25">
      <c r="E197" s="155">
        <v>43839</v>
      </c>
      <c r="F197" s="156">
        <v>150</v>
      </c>
      <c r="G197" s="156">
        <v>21357.29</v>
      </c>
      <c r="H197" s="157">
        <v>60990.466800000002</v>
      </c>
      <c r="I197" s="158">
        <v>0.35017423411489612</v>
      </c>
      <c r="J197" s="156">
        <v>3203593.5</v>
      </c>
      <c r="K197" s="159">
        <v>52.526135117234418</v>
      </c>
      <c r="L197" s="159">
        <f t="shared" si="3"/>
        <v>40279.273133272429</v>
      </c>
      <c r="M197" s="153" t="s">
        <v>171</v>
      </c>
      <c r="N197" s="147"/>
      <c r="O197" s="147"/>
      <c r="P197" s="147"/>
      <c r="Q197" s="147"/>
      <c r="R197" s="147"/>
    </row>
    <row r="198" spans="5:18" s="154" customFormat="1" x14ac:dyDescent="0.25">
      <c r="E198" s="155">
        <v>43839</v>
      </c>
      <c r="F198" s="156">
        <v>150</v>
      </c>
      <c r="G198" s="156">
        <v>21357.29</v>
      </c>
      <c r="H198" s="157">
        <v>60990.466800000002</v>
      </c>
      <c r="I198" s="158">
        <v>0.35017423411489612</v>
      </c>
      <c r="J198" s="156">
        <v>3203593.5</v>
      </c>
      <c r="K198" s="159">
        <v>52.526135117234418</v>
      </c>
      <c r="L198" s="159">
        <f t="shared" si="3"/>
        <v>40331.799268389666</v>
      </c>
      <c r="M198" s="153" t="s">
        <v>171</v>
      </c>
      <c r="N198" s="147"/>
      <c r="O198" s="147"/>
      <c r="P198" s="147"/>
      <c r="Q198" s="147"/>
      <c r="R198" s="147"/>
    </row>
    <row r="199" spans="5:18" s="154" customFormat="1" x14ac:dyDescent="0.25">
      <c r="E199" s="155">
        <v>43839</v>
      </c>
      <c r="F199" s="156">
        <v>200</v>
      </c>
      <c r="G199" s="156">
        <v>21459.48</v>
      </c>
      <c r="H199" s="157">
        <v>60990.466800000002</v>
      </c>
      <c r="I199" s="158">
        <v>0.35184974186818324</v>
      </c>
      <c r="J199" s="156">
        <v>4291896</v>
      </c>
      <c r="K199" s="159">
        <v>70.369948373636646</v>
      </c>
      <c r="L199" s="159">
        <f t="shared" si="3"/>
        <v>40402.169216763301</v>
      </c>
      <c r="M199" s="153" t="s">
        <v>171</v>
      </c>
      <c r="N199" s="147"/>
      <c r="O199" s="147"/>
      <c r="P199" s="147"/>
      <c r="Q199" s="147"/>
      <c r="R199" s="147"/>
    </row>
    <row r="200" spans="5:18" s="154" customFormat="1" x14ac:dyDescent="0.25">
      <c r="E200" s="165">
        <v>43839</v>
      </c>
      <c r="F200" s="166">
        <v>1000</v>
      </c>
      <c r="G200" s="166">
        <v>648.89</v>
      </c>
      <c r="H200" s="166">
        <v>60990.466800000002</v>
      </c>
      <c r="I200" s="158">
        <v>1.0639203699290263E-2</v>
      </c>
      <c r="J200" s="166">
        <v>648890</v>
      </c>
      <c r="K200" s="167">
        <v>10.639203699290263</v>
      </c>
      <c r="L200" s="167">
        <f t="shared" si="3"/>
        <v>40412.808420462592</v>
      </c>
      <c r="M200" s="164" t="s">
        <v>173</v>
      </c>
      <c r="N200" s="147"/>
      <c r="O200" s="147"/>
      <c r="P200" s="147"/>
      <c r="Q200" s="147"/>
      <c r="R200" s="147"/>
    </row>
    <row r="201" spans="5:18" s="154" customFormat="1" x14ac:dyDescent="0.25">
      <c r="E201" s="165">
        <v>43839</v>
      </c>
      <c r="F201" s="166">
        <v>14669</v>
      </c>
      <c r="G201" s="166">
        <v>648.89</v>
      </c>
      <c r="H201" s="166">
        <v>60990.466800000002</v>
      </c>
      <c r="I201" s="158">
        <v>1.0639203699290263E-2</v>
      </c>
      <c r="J201" s="166">
        <v>9518567.4100000001</v>
      </c>
      <c r="K201" s="167">
        <v>156.06647906488888</v>
      </c>
      <c r="L201" s="167">
        <f t="shared" si="3"/>
        <v>40568.87489952748</v>
      </c>
      <c r="M201" s="164" t="s">
        <v>173</v>
      </c>
      <c r="N201" s="147"/>
      <c r="O201" s="147"/>
      <c r="P201" s="147"/>
      <c r="Q201" s="147"/>
      <c r="R201" s="147"/>
    </row>
    <row r="202" spans="5:18" s="154" customFormat="1" x14ac:dyDescent="0.25">
      <c r="E202" s="155">
        <v>43840</v>
      </c>
      <c r="F202" s="156">
        <v>2000</v>
      </c>
      <c r="G202" s="156">
        <v>17371.96</v>
      </c>
      <c r="H202" s="157">
        <v>62299.037700000001</v>
      </c>
      <c r="I202" s="158">
        <v>0.2788479668603292</v>
      </c>
      <c r="J202" s="156">
        <v>34743920</v>
      </c>
      <c r="K202" s="159">
        <v>557.69593372065845</v>
      </c>
      <c r="L202" s="159">
        <f t="shared" si="3"/>
        <v>41126.570833248137</v>
      </c>
      <c r="M202" s="153" t="s">
        <v>171</v>
      </c>
      <c r="N202" s="147"/>
      <c r="O202" s="147"/>
      <c r="P202" s="147"/>
      <c r="Q202" s="147"/>
      <c r="R202" s="147"/>
    </row>
    <row r="203" spans="5:18" s="154" customFormat="1" x14ac:dyDescent="0.25">
      <c r="E203" s="155">
        <v>43840</v>
      </c>
      <c r="F203" s="156">
        <v>2000</v>
      </c>
      <c r="G203" s="156">
        <v>18393.84</v>
      </c>
      <c r="H203" s="157">
        <v>62299.037700000001</v>
      </c>
      <c r="I203" s="158">
        <v>0.29525078844034858</v>
      </c>
      <c r="J203" s="156">
        <v>36787680</v>
      </c>
      <c r="K203" s="159">
        <v>590.50157688069714</v>
      </c>
      <c r="L203" s="159">
        <f t="shared" si="3"/>
        <v>41717.072410128836</v>
      </c>
      <c r="M203" s="153" t="s">
        <v>171</v>
      </c>
      <c r="N203" s="147"/>
      <c r="O203" s="147"/>
      <c r="P203" s="147"/>
      <c r="Q203" s="147"/>
      <c r="R203" s="147"/>
    </row>
    <row r="204" spans="5:18" s="154" customFormat="1" x14ac:dyDescent="0.25">
      <c r="E204" s="160">
        <v>43840</v>
      </c>
      <c r="F204" s="161">
        <v>85</v>
      </c>
      <c r="G204" s="161">
        <v>9196.92</v>
      </c>
      <c r="H204" s="161">
        <v>62299.037700000001</v>
      </c>
      <c r="I204" s="162">
        <v>0.14762539422017429</v>
      </c>
      <c r="J204" s="161">
        <v>781738.2</v>
      </c>
      <c r="K204" s="163">
        <v>12.548158508714813</v>
      </c>
      <c r="L204" s="163">
        <f t="shared" si="3"/>
        <v>41729.620568637554</v>
      </c>
      <c r="M204" s="164" t="s">
        <v>172</v>
      </c>
      <c r="N204" s="147"/>
      <c r="O204" s="147"/>
      <c r="P204" s="147"/>
      <c r="Q204" s="147"/>
      <c r="R204" s="147"/>
    </row>
    <row r="205" spans="5:18" s="154" customFormat="1" x14ac:dyDescent="0.25">
      <c r="E205" s="165">
        <v>43841</v>
      </c>
      <c r="F205" s="166">
        <v>5000</v>
      </c>
      <c r="G205" s="166">
        <v>704.48</v>
      </c>
      <c r="H205" s="166">
        <v>62299.037700000001</v>
      </c>
      <c r="I205" s="158">
        <v>1.1308039835100054E-2</v>
      </c>
      <c r="J205" s="166">
        <v>3522400</v>
      </c>
      <c r="K205" s="167">
        <v>56.540199175500263</v>
      </c>
      <c r="L205" s="167">
        <f t="shared" si="3"/>
        <v>41786.160767813053</v>
      </c>
      <c r="M205" s="164" t="s">
        <v>173</v>
      </c>
      <c r="N205" s="147"/>
      <c r="O205" s="147"/>
      <c r="P205" s="147"/>
      <c r="Q205" s="147"/>
      <c r="R205" s="147"/>
    </row>
    <row r="206" spans="5:18" s="154" customFormat="1" x14ac:dyDescent="0.25">
      <c r="E206" s="160">
        <v>43843</v>
      </c>
      <c r="F206" s="161">
        <v>400</v>
      </c>
      <c r="G206" s="161">
        <v>10218.799999999999</v>
      </c>
      <c r="H206" s="161">
        <v>67213.989799999996</v>
      </c>
      <c r="I206" s="162">
        <v>0.15203382555338205</v>
      </c>
      <c r="J206" s="161">
        <v>4087519.9999999995</v>
      </c>
      <c r="K206" s="163">
        <v>60.813530221352813</v>
      </c>
      <c r="L206" s="163">
        <f t="shared" si="3"/>
        <v>41846.974298034409</v>
      </c>
      <c r="M206" s="164" t="s">
        <v>172</v>
      </c>
      <c r="N206" s="147"/>
      <c r="O206" s="147"/>
      <c r="P206" s="147"/>
      <c r="Q206" s="147"/>
      <c r="R206" s="147"/>
    </row>
    <row r="207" spans="5:18" s="154" customFormat="1" x14ac:dyDescent="0.25">
      <c r="E207" s="160">
        <v>43843</v>
      </c>
      <c r="F207" s="161">
        <v>80</v>
      </c>
      <c r="G207" s="161">
        <v>10423.18</v>
      </c>
      <c r="H207" s="161">
        <v>67213.989799999996</v>
      </c>
      <c r="I207" s="162">
        <v>0.15507456157587005</v>
      </c>
      <c r="J207" s="161">
        <v>833854.4</v>
      </c>
      <c r="K207" s="163">
        <v>12.405964926069604</v>
      </c>
      <c r="L207" s="163">
        <f t="shared" si="3"/>
        <v>41859.380262960476</v>
      </c>
      <c r="M207" s="164" t="s">
        <v>172</v>
      </c>
      <c r="N207" s="147"/>
      <c r="O207" s="147"/>
      <c r="P207" s="147"/>
      <c r="Q207" s="147"/>
      <c r="R207" s="147"/>
    </row>
    <row r="208" spans="5:18" s="154" customFormat="1" x14ac:dyDescent="0.25">
      <c r="E208" s="160">
        <v>43843</v>
      </c>
      <c r="F208" s="161">
        <v>100</v>
      </c>
      <c r="G208" s="161">
        <v>10525.36</v>
      </c>
      <c r="H208" s="161">
        <v>67213.989799999996</v>
      </c>
      <c r="I208" s="162">
        <v>0.15659478080856318</v>
      </c>
      <c r="J208" s="161">
        <v>1052536</v>
      </c>
      <c r="K208" s="163">
        <v>15.659478080856317</v>
      </c>
      <c r="L208" s="163">
        <f t="shared" si="3"/>
        <v>41875.039741041335</v>
      </c>
      <c r="M208" s="164" t="s">
        <v>172</v>
      </c>
      <c r="N208" s="147"/>
      <c r="O208" s="147"/>
      <c r="P208" s="147"/>
      <c r="Q208" s="147"/>
      <c r="R208" s="147"/>
    </row>
    <row r="209" spans="5:18" s="154" customFormat="1" x14ac:dyDescent="0.25">
      <c r="E209" s="160">
        <v>43843</v>
      </c>
      <c r="F209" s="161">
        <v>500</v>
      </c>
      <c r="G209" s="161">
        <v>10525.36</v>
      </c>
      <c r="H209" s="161">
        <v>67213.989799999996</v>
      </c>
      <c r="I209" s="162">
        <v>0.15659478080856318</v>
      </c>
      <c r="J209" s="161">
        <v>5262680</v>
      </c>
      <c r="K209" s="163">
        <v>78.297390404281586</v>
      </c>
      <c r="L209" s="163">
        <f t="shared" si="3"/>
        <v>41953.337131445616</v>
      </c>
      <c r="M209" s="164" t="s">
        <v>172</v>
      </c>
      <c r="N209" s="147"/>
      <c r="O209" s="147"/>
      <c r="P209" s="147"/>
      <c r="Q209" s="147"/>
      <c r="R209" s="147"/>
    </row>
    <row r="210" spans="5:18" s="154" customFormat="1" x14ac:dyDescent="0.25">
      <c r="E210" s="165">
        <v>43843</v>
      </c>
      <c r="F210" s="166">
        <v>4491</v>
      </c>
      <c r="G210" s="166">
        <v>715.32</v>
      </c>
      <c r="H210" s="166">
        <v>67213.989799999996</v>
      </c>
      <c r="I210" s="158">
        <v>1.0642427300157088E-2</v>
      </c>
      <c r="J210" s="166">
        <v>3212502.12</v>
      </c>
      <c r="K210" s="167">
        <v>47.795141005005483</v>
      </c>
      <c r="L210" s="167">
        <f t="shared" si="3"/>
        <v>42001.132272450624</v>
      </c>
      <c r="M210" s="164" t="s">
        <v>173</v>
      </c>
      <c r="N210" s="147"/>
      <c r="O210" s="147"/>
      <c r="P210" s="147"/>
      <c r="Q210" s="147"/>
      <c r="R210" s="147"/>
    </row>
    <row r="211" spans="5:18" s="154" customFormat="1" x14ac:dyDescent="0.25">
      <c r="E211" s="165">
        <v>43843</v>
      </c>
      <c r="F211" s="166">
        <v>10000</v>
      </c>
      <c r="G211" s="166">
        <v>715.32</v>
      </c>
      <c r="H211" s="166">
        <v>67213.989799999996</v>
      </c>
      <c r="I211" s="158">
        <v>1.0642427300157088E-2</v>
      </c>
      <c r="J211" s="166">
        <v>7153200.0000000009</v>
      </c>
      <c r="K211" s="167">
        <v>106.4242730015709</v>
      </c>
      <c r="L211" s="167">
        <f t="shared" si="3"/>
        <v>42107.556545452193</v>
      </c>
      <c r="M211" s="164" t="s">
        <v>173</v>
      </c>
      <c r="N211" s="147"/>
      <c r="O211" s="147"/>
      <c r="P211" s="147"/>
      <c r="Q211" s="147"/>
      <c r="R211" s="147"/>
    </row>
    <row r="212" spans="5:18" s="154" customFormat="1" x14ac:dyDescent="0.25">
      <c r="E212" s="165">
        <v>43843</v>
      </c>
      <c r="F212" s="166">
        <v>10509</v>
      </c>
      <c r="G212" s="166">
        <v>715.32</v>
      </c>
      <c r="H212" s="166">
        <v>67213.989799999996</v>
      </c>
      <c r="I212" s="158">
        <v>1.0642427300157088E-2</v>
      </c>
      <c r="J212" s="166">
        <v>7517297.8800000008</v>
      </c>
      <c r="K212" s="167">
        <v>111.84126849735085</v>
      </c>
      <c r="L212" s="167">
        <f t="shared" si="3"/>
        <v>42219.397813949545</v>
      </c>
      <c r="M212" s="164" t="s">
        <v>173</v>
      </c>
      <c r="N212" s="147"/>
      <c r="O212" s="147"/>
      <c r="P212" s="147"/>
      <c r="Q212" s="147"/>
      <c r="R212" s="147"/>
    </row>
    <row r="213" spans="5:18" s="154" customFormat="1" x14ac:dyDescent="0.25">
      <c r="E213" s="165">
        <v>43843</v>
      </c>
      <c r="F213" s="166">
        <v>25000</v>
      </c>
      <c r="G213" s="166">
        <v>715.32</v>
      </c>
      <c r="H213" s="166">
        <v>67213.989799999996</v>
      </c>
      <c r="I213" s="158">
        <v>1.0642427300157088E-2</v>
      </c>
      <c r="J213" s="166">
        <v>17883000</v>
      </c>
      <c r="K213" s="167">
        <v>266.06068250392718</v>
      </c>
      <c r="L213" s="167">
        <f t="shared" si="3"/>
        <v>42485.458496453473</v>
      </c>
      <c r="M213" s="164" t="s">
        <v>173</v>
      </c>
      <c r="N213" s="147"/>
      <c r="O213" s="147"/>
      <c r="P213" s="147"/>
      <c r="Q213" s="147"/>
      <c r="R213" s="147"/>
    </row>
    <row r="214" spans="5:18" s="154" customFormat="1" x14ac:dyDescent="0.25">
      <c r="E214" s="160">
        <v>43844</v>
      </c>
      <c r="F214" s="161">
        <v>213</v>
      </c>
      <c r="G214" s="161">
        <v>9196.92</v>
      </c>
      <c r="H214" s="161">
        <v>67814.745800000004</v>
      </c>
      <c r="I214" s="162">
        <v>0.13561829203229128</v>
      </c>
      <c r="J214" s="161">
        <v>1958943.96</v>
      </c>
      <c r="K214" s="163">
        <v>28.886696202878046</v>
      </c>
      <c r="L214" s="163">
        <f t="shared" si="3"/>
        <v>42514.34519265635</v>
      </c>
      <c r="M214" s="164" t="s">
        <v>172</v>
      </c>
      <c r="N214" s="147"/>
      <c r="O214" s="147"/>
      <c r="P214" s="147"/>
      <c r="Q214" s="147"/>
      <c r="R214" s="147"/>
    </row>
    <row r="215" spans="5:18" s="154" customFormat="1" x14ac:dyDescent="0.25">
      <c r="E215" s="160">
        <v>43845</v>
      </c>
      <c r="F215" s="161">
        <v>2992</v>
      </c>
      <c r="G215" s="161">
        <v>9196.92</v>
      </c>
      <c r="H215" s="161">
        <v>70675.740900000004</v>
      </c>
      <c r="I215" s="162">
        <v>0.13012838468878363</v>
      </c>
      <c r="J215" s="161">
        <v>27517184.640000001</v>
      </c>
      <c r="K215" s="163">
        <v>389.34412698884063</v>
      </c>
      <c r="L215" s="163">
        <f t="shared" si="3"/>
        <v>42903.689319645193</v>
      </c>
      <c r="M215" s="164" t="s">
        <v>172</v>
      </c>
      <c r="N215" s="147"/>
      <c r="O215" s="147"/>
      <c r="P215" s="147"/>
      <c r="Q215" s="147"/>
      <c r="R215" s="147"/>
    </row>
    <row r="216" spans="5:18" s="154" customFormat="1" x14ac:dyDescent="0.25">
      <c r="E216" s="160">
        <v>43845</v>
      </c>
      <c r="F216" s="161">
        <v>478</v>
      </c>
      <c r="G216" s="161">
        <v>9196.92</v>
      </c>
      <c r="H216" s="161">
        <v>70675.740900000004</v>
      </c>
      <c r="I216" s="162">
        <v>0.13012838468878363</v>
      </c>
      <c r="J216" s="161">
        <v>4396127.76</v>
      </c>
      <c r="K216" s="163">
        <v>62.201367881238575</v>
      </c>
      <c r="L216" s="163">
        <f t="shared" si="3"/>
        <v>42965.890687526429</v>
      </c>
      <c r="M216" s="164" t="s">
        <v>172</v>
      </c>
      <c r="N216" s="147"/>
      <c r="O216" s="147"/>
      <c r="P216" s="147"/>
      <c r="Q216" s="147"/>
      <c r="R216" s="147"/>
    </row>
    <row r="217" spans="5:18" s="154" customFormat="1" x14ac:dyDescent="0.25">
      <c r="E217" s="160">
        <v>43845</v>
      </c>
      <c r="F217" s="161">
        <v>6530</v>
      </c>
      <c r="G217" s="161">
        <v>9196.92</v>
      </c>
      <c r="H217" s="161">
        <v>70675.740900000004</v>
      </c>
      <c r="I217" s="162">
        <v>0.13012838468878363</v>
      </c>
      <c r="J217" s="161">
        <v>60055887.600000001</v>
      </c>
      <c r="K217" s="163">
        <v>849.73835201775717</v>
      </c>
      <c r="L217" s="163">
        <f t="shared" si="3"/>
        <v>43815.629039544183</v>
      </c>
      <c r="M217" s="164" t="s">
        <v>172</v>
      </c>
      <c r="N217" s="147"/>
      <c r="O217" s="147"/>
      <c r="P217" s="147"/>
      <c r="Q217" s="147"/>
      <c r="R217" s="147"/>
    </row>
    <row r="218" spans="5:18" s="154" customFormat="1" x14ac:dyDescent="0.25">
      <c r="E218" s="165">
        <v>43845</v>
      </c>
      <c r="F218" s="166">
        <v>30000</v>
      </c>
      <c r="G218" s="166">
        <v>725.53</v>
      </c>
      <c r="H218" s="166">
        <v>70675.740900000004</v>
      </c>
      <c r="I218" s="158">
        <v>1.0265615765196738E-2</v>
      </c>
      <c r="J218" s="166">
        <v>21765900</v>
      </c>
      <c r="K218" s="167">
        <v>307.96847295590214</v>
      </c>
      <c r="L218" s="167">
        <f t="shared" si="3"/>
        <v>44123.597512500084</v>
      </c>
      <c r="M218" s="164" t="s">
        <v>173</v>
      </c>
      <c r="N218" s="147"/>
      <c r="O218" s="147"/>
      <c r="P218" s="147"/>
      <c r="Q218" s="147"/>
      <c r="R218" s="147"/>
    </row>
    <row r="219" spans="5:18" s="154" customFormat="1" x14ac:dyDescent="0.25">
      <c r="E219" s="165">
        <v>43845</v>
      </c>
      <c r="F219" s="166">
        <v>30000</v>
      </c>
      <c r="G219" s="166">
        <v>725.53</v>
      </c>
      <c r="H219" s="166">
        <v>70675.740900000004</v>
      </c>
      <c r="I219" s="158">
        <v>1.0265615765196738E-2</v>
      </c>
      <c r="J219" s="166">
        <v>21765900</v>
      </c>
      <c r="K219" s="167">
        <v>307.96847295590214</v>
      </c>
      <c r="L219" s="167">
        <f t="shared" si="3"/>
        <v>44431.565985455985</v>
      </c>
      <c r="M219" s="164" t="s">
        <v>173</v>
      </c>
      <c r="N219" s="147"/>
      <c r="O219" s="147"/>
      <c r="P219" s="147"/>
      <c r="Q219" s="147"/>
      <c r="R219" s="147"/>
    </row>
    <row r="220" spans="5:18" s="154" customFormat="1" x14ac:dyDescent="0.25">
      <c r="E220" s="155">
        <v>43864</v>
      </c>
      <c r="F220" s="156">
        <v>2000</v>
      </c>
      <c r="G220" s="156">
        <v>21970.42</v>
      </c>
      <c r="H220" s="157">
        <v>74026.612500000003</v>
      </c>
      <c r="I220" s="158">
        <v>0.29679083316152011</v>
      </c>
      <c r="J220" s="156">
        <v>43940840</v>
      </c>
      <c r="K220" s="159">
        <v>593.58166632304017</v>
      </c>
      <c r="L220" s="159">
        <f t="shared" si="3"/>
        <v>45025.147651779029</v>
      </c>
      <c r="M220" s="153" t="s">
        <v>171</v>
      </c>
      <c r="N220" s="147"/>
      <c r="O220" s="147"/>
      <c r="P220" s="147"/>
      <c r="Q220" s="147"/>
      <c r="R220" s="147"/>
    </row>
    <row r="221" spans="5:18" s="154" customFormat="1" x14ac:dyDescent="0.25">
      <c r="E221" s="160">
        <v>43864</v>
      </c>
      <c r="F221" s="161">
        <v>8</v>
      </c>
      <c r="G221" s="161">
        <v>9707.86</v>
      </c>
      <c r="H221" s="161">
        <v>74026.612500000003</v>
      </c>
      <c r="I221" s="162">
        <v>0.13114013558299725</v>
      </c>
      <c r="J221" s="161">
        <v>77662.880000000005</v>
      </c>
      <c r="K221" s="163">
        <v>1.049121084663978</v>
      </c>
      <c r="L221" s="163">
        <f t="shared" si="3"/>
        <v>45026.196772863696</v>
      </c>
      <c r="M221" s="164" t="s">
        <v>172</v>
      </c>
      <c r="N221" s="147"/>
      <c r="O221" s="147"/>
      <c r="P221" s="147"/>
      <c r="Q221" s="147"/>
      <c r="R221" s="147"/>
    </row>
    <row r="222" spans="5:18" s="154" customFormat="1" x14ac:dyDescent="0.25">
      <c r="E222" s="160">
        <v>43864</v>
      </c>
      <c r="F222" s="161">
        <v>100</v>
      </c>
      <c r="G222" s="161">
        <v>9707.86</v>
      </c>
      <c r="H222" s="161">
        <v>74026.612500000003</v>
      </c>
      <c r="I222" s="162">
        <v>0.13114013558299725</v>
      </c>
      <c r="J222" s="161">
        <v>970786</v>
      </c>
      <c r="K222" s="163">
        <v>13.114013558299726</v>
      </c>
      <c r="L222" s="163">
        <f t="shared" si="3"/>
        <v>45039.310786421993</v>
      </c>
      <c r="M222" s="164" t="s">
        <v>172</v>
      </c>
      <c r="N222" s="147"/>
      <c r="O222" s="147"/>
      <c r="P222" s="147"/>
      <c r="Q222" s="147"/>
      <c r="R222" s="147"/>
    </row>
    <row r="223" spans="5:18" s="154" customFormat="1" x14ac:dyDescent="0.25">
      <c r="E223" s="155">
        <v>43875</v>
      </c>
      <c r="F223" s="156">
        <v>2000</v>
      </c>
      <c r="G223" s="156">
        <v>20948.54</v>
      </c>
      <c r="H223" s="157">
        <v>73582.935899999997</v>
      </c>
      <c r="I223" s="158">
        <v>0.28469290799254454</v>
      </c>
      <c r="J223" s="156">
        <v>41897080</v>
      </c>
      <c r="K223" s="159">
        <v>569.38581598508904</v>
      </c>
      <c r="L223" s="159">
        <f t="shared" si="3"/>
        <v>45608.696602407079</v>
      </c>
      <c r="M223" s="153" t="s">
        <v>171</v>
      </c>
      <c r="N223" s="147"/>
      <c r="O223" s="147"/>
      <c r="P223" s="147"/>
      <c r="Q223" s="147"/>
      <c r="R223" s="147"/>
    </row>
    <row r="224" spans="5:18" s="154" customFormat="1" x14ac:dyDescent="0.25">
      <c r="E224" s="160">
        <v>43879</v>
      </c>
      <c r="F224" s="161">
        <v>1000</v>
      </c>
      <c r="G224" s="161">
        <v>9810.0499999999993</v>
      </c>
      <c r="H224" s="161">
        <v>73470.981</v>
      </c>
      <c r="I224" s="162">
        <v>0.13352278500269377</v>
      </c>
      <c r="J224" s="161">
        <v>9810050</v>
      </c>
      <c r="K224" s="163">
        <v>133.52278500269378</v>
      </c>
      <c r="L224" s="163">
        <f t="shared" si="3"/>
        <v>45742.219387409772</v>
      </c>
      <c r="M224" s="164" t="s">
        <v>172</v>
      </c>
      <c r="N224" s="147"/>
      <c r="O224" s="147"/>
      <c r="P224" s="147"/>
      <c r="Q224" s="147"/>
      <c r="R224" s="147"/>
    </row>
    <row r="225" spans="5:18" s="154" customFormat="1" x14ac:dyDescent="0.25">
      <c r="E225" s="160">
        <v>43879</v>
      </c>
      <c r="F225" s="161">
        <v>200</v>
      </c>
      <c r="G225" s="161">
        <v>9810.0499999999993</v>
      </c>
      <c r="H225" s="161">
        <v>73470.981</v>
      </c>
      <c r="I225" s="162">
        <v>0.13352278500269377</v>
      </c>
      <c r="J225" s="161">
        <v>1962009.9999999998</v>
      </c>
      <c r="K225" s="163">
        <v>26.704557000538752</v>
      </c>
      <c r="L225" s="163">
        <f t="shared" si="3"/>
        <v>45768.923944410308</v>
      </c>
      <c r="M225" s="164" t="s">
        <v>172</v>
      </c>
      <c r="N225" s="147"/>
      <c r="O225" s="147"/>
      <c r="P225" s="147"/>
      <c r="Q225" s="147"/>
      <c r="R225" s="147"/>
    </row>
    <row r="226" spans="5:18" s="154" customFormat="1" x14ac:dyDescent="0.25">
      <c r="E226" s="160">
        <v>43879</v>
      </c>
      <c r="F226" s="161">
        <v>200</v>
      </c>
      <c r="G226" s="161">
        <v>9810.0499999999993</v>
      </c>
      <c r="H226" s="161">
        <v>73470.981</v>
      </c>
      <c r="I226" s="162">
        <v>0.13352278500269377</v>
      </c>
      <c r="J226" s="161">
        <v>1962009.9999999998</v>
      </c>
      <c r="K226" s="163">
        <v>26.704557000538752</v>
      </c>
      <c r="L226" s="163">
        <f t="shared" si="3"/>
        <v>45795.628501410843</v>
      </c>
      <c r="M226" s="164" t="s">
        <v>172</v>
      </c>
      <c r="N226" s="147"/>
      <c r="O226" s="147"/>
      <c r="P226" s="147"/>
      <c r="Q226" s="147"/>
      <c r="R226" s="147"/>
    </row>
    <row r="227" spans="5:18" s="154" customFormat="1" x14ac:dyDescent="0.25">
      <c r="E227" s="155">
        <v>43880</v>
      </c>
      <c r="F227" s="156">
        <v>1000</v>
      </c>
      <c r="G227" s="156">
        <v>20693.07</v>
      </c>
      <c r="H227" s="157">
        <v>73772.325599999996</v>
      </c>
      <c r="I227" s="158">
        <v>0.28049908731628764</v>
      </c>
      <c r="J227" s="156">
        <v>20693070</v>
      </c>
      <c r="K227" s="159">
        <v>280.49908731628761</v>
      </c>
      <c r="L227" s="159">
        <f t="shared" si="3"/>
        <v>46076.127588727133</v>
      </c>
      <c r="M227" s="153" t="s">
        <v>171</v>
      </c>
      <c r="N227" s="147"/>
      <c r="O227" s="147"/>
      <c r="P227" s="147"/>
      <c r="Q227" s="147"/>
      <c r="R227" s="147"/>
    </row>
    <row r="228" spans="5:18" s="154" customFormat="1" x14ac:dyDescent="0.25">
      <c r="E228" s="160">
        <v>43880</v>
      </c>
      <c r="F228" s="161">
        <v>250</v>
      </c>
      <c r="G228" s="161">
        <v>9248.01</v>
      </c>
      <c r="H228" s="161">
        <v>73772.325599999996</v>
      </c>
      <c r="I228" s="162">
        <v>0.12535879714763934</v>
      </c>
      <c r="J228" s="161">
        <v>2312002.5</v>
      </c>
      <c r="K228" s="163">
        <v>31.339699286909834</v>
      </c>
      <c r="L228" s="163">
        <f t="shared" si="3"/>
        <v>46107.467288014042</v>
      </c>
      <c r="M228" s="164" t="s">
        <v>172</v>
      </c>
      <c r="N228" s="147"/>
      <c r="O228" s="147"/>
      <c r="P228" s="147"/>
      <c r="Q228" s="147"/>
      <c r="R228" s="147"/>
    </row>
    <row r="229" spans="5:18" s="154" customFormat="1" x14ac:dyDescent="0.25">
      <c r="E229" s="155">
        <v>43887</v>
      </c>
      <c r="F229" s="156">
        <v>3000</v>
      </c>
      <c r="G229" s="156">
        <v>18189.46</v>
      </c>
      <c r="H229" s="157">
        <v>73351.033100000001</v>
      </c>
      <c r="I229" s="158">
        <v>0.24797823876866432</v>
      </c>
      <c r="J229" s="156">
        <v>54568380</v>
      </c>
      <c r="K229" s="159">
        <v>743.93471630599299</v>
      </c>
      <c r="L229" s="159">
        <f t="shared" si="3"/>
        <v>46851.402004320036</v>
      </c>
      <c r="M229" s="153" t="s">
        <v>171</v>
      </c>
      <c r="N229" s="147"/>
      <c r="O229" s="147"/>
      <c r="P229" s="147"/>
      <c r="Q229" s="147"/>
      <c r="R229" s="147"/>
    </row>
    <row r="230" spans="5:18" s="154" customFormat="1" x14ac:dyDescent="0.25">
      <c r="E230" s="170">
        <v>43915</v>
      </c>
      <c r="F230" s="171">
        <v>10</v>
      </c>
      <c r="G230" s="171">
        <v>27000</v>
      </c>
      <c r="H230" s="171">
        <v>75184.820000000007</v>
      </c>
      <c r="I230" s="172">
        <f t="shared" ref="I230:I293" si="4">G230/H230</f>
        <v>0.3591150447656854</v>
      </c>
      <c r="J230" s="171">
        <v>270000</v>
      </c>
      <c r="K230" s="173">
        <f t="shared" ref="K230:K238" si="5">F230*I230</f>
        <v>3.5911504476568541</v>
      </c>
      <c r="L230" s="173">
        <f t="shared" si="3"/>
        <v>46854.99315476769</v>
      </c>
      <c r="M230" s="164" t="s">
        <v>174</v>
      </c>
      <c r="N230" s="147"/>
      <c r="O230" s="147"/>
      <c r="P230" s="147"/>
      <c r="Q230" s="147"/>
      <c r="R230" s="147"/>
    </row>
    <row r="231" spans="5:18" s="154" customFormat="1" x14ac:dyDescent="0.25">
      <c r="E231" s="170">
        <v>43916</v>
      </c>
      <c r="F231" s="171">
        <v>500</v>
      </c>
      <c r="G231" s="171">
        <v>390</v>
      </c>
      <c r="H231" s="171">
        <v>84723.01</v>
      </c>
      <c r="I231" s="172">
        <f t="shared" si="4"/>
        <v>4.6032358859771395E-3</v>
      </c>
      <c r="J231" s="171">
        <v>195000</v>
      </c>
      <c r="K231" s="173">
        <f t="shared" si="5"/>
        <v>2.3016179429885697</v>
      </c>
      <c r="L231" s="173">
        <f t="shared" si="3"/>
        <v>46857.29477271068</v>
      </c>
      <c r="M231" s="164" t="s">
        <v>175</v>
      </c>
      <c r="N231" s="147"/>
      <c r="O231" s="147"/>
      <c r="P231" s="147"/>
      <c r="Q231" s="147"/>
      <c r="R231" s="147"/>
    </row>
    <row r="232" spans="5:18" s="154" customFormat="1" x14ac:dyDescent="0.25">
      <c r="E232" s="170">
        <v>43916</v>
      </c>
      <c r="F232" s="171">
        <v>10</v>
      </c>
      <c r="G232" s="171">
        <v>27000</v>
      </c>
      <c r="H232" s="171">
        <v>84723.01</v>
      </c>
      <c r="I232" s="172">
        <f t="shared" si="4"/>
        <v>0.31868556133687886</v>
      </c>
      <c r="J232" s="171">
        <v>270000</v>
      </c>
      <c r="K232" s="173">
        <f t="shared" si="5"/>
        <v>3.1868556133687886</v>
      </c>
      <c r="L232" s="173">
        <f t="shared" si="3"/>
        <v>46860.481628324051</v>
      </c>
      <c r="M232" s="164" t="s">
        <v>174</v>
      </c>
      <c r="N232" s="147"/>
      <c r="O232" s="147"/>
      <c r="P232" s="147"/>
      <c r="Q232" s="147"/>
      <c r="R232" s="147"/>
    </row>
    <row r="233" spans="5:18" s="154" customFormat="1" x14ac:dyDescent="0.25">
      <c r="E233" s="174" t="s">
        <v>2</v>
      </c>
      <c r="F233" s="175">
        <v>500</v>
      </c>
      <c r="G233" s="175">
        <v>15100</v>
      </c>
      <c r="H233" s="176">
        <v>71208.528200000001</v>
      </c>
      <c r="I233" s="158">
        <f t="shared" si="4"/>
        <v>0.21205325235187208</v>
      </c>
      <c r="J233" s="175">
        <v>7550000</v>
      </c>
      <c r="K233" s="177">
        <f t="shared" si="5"/>
        <v>106.02662617593604</v>
      </c>
      <c r="L233" s="177">
        <f t="shared" si="3"/>
        <v>46966.50825449999</v>
      </c>
      <c r="M233" s="153" t="s">
        <v>171</v>
      </c>
      <c r="N233" s="147"/>
      <c r="O233" s="147"/>
      <c r="P233" s="147"/>
      <c r="Q233" s="147"/>
      <c r="R233" s="147"/>
    </row>
    <row r="234" spans="5:18" s="154" customFormat="1" x14ac:dyDescent="0.25">
      <c r="E234" s="178" t="s">
        <v>2</v>
      </c>
      <c r="F234" s="179">
        <v>500</v>
      </c>
      <c r="G234" s="179">
        <v>15000</v>
      </c>
      <c r="H234" s="157">
        <v>71208.528200000001</v>
      </c>
      <c r="I234" s="158">
        <f t="shared" si="4"/>
        <v>0.21064892617735637</v>
      </c>
      <c r="J234" s="179">
        <v>7500000</v>
      </c>
      <c r="K234" s="163">
        <f t="shared" si="5"/>
        <v>105.32446308867819</v>
      </c>
      <c r="L234" s="163">
        <f t="shared" si="3"/>
        <v>47071.832717588666</v>
      </c>
      <c r="M234" s="153" t="s">
        <v>171</v>
      </c>
      <c r="N234" s="147"/>
      <c r="O234" s="147"/>
      <c r="P234" s="147"/>
      <c r="Q234" s="147"/>
      <c r="R234" s="147"/>
    </row>
    <row r="235" spans="5:18" s="169" customFormat="1" x14ac:dyDescent="0.25">
      <c r="E235" s="180" t="s">
        <v>2</v>
      </c>
      <c r="F235" s="172">
        <v>5000</v>
      </c>
      <c r="G235" s="172">
        <v>500</v>
      </c>
      <c r="H235" s="158">
        <v>84723.01</v>
      </c>
      <c r="I235" s="158">
        <f t="shared" si="4"/>
        <v>5.9015844692014603E-3</v>
      </c>
      <c r="J235" s="172">
        <v>2500000</v>
      </c>
      <c r="K235" s="181">
        <f t="shared" si="5"/>
        <v>29.507922346007302</v>
      </c>
      <c r="L235" s="181">
        <f t="shared" si="3"/>
        <v>47101.340639934671</v>
      </c>
      <c r="M235" s="182" t="s">
        <v>173</v>
      </c>
      <c r="N235" s="168"/>
      <c r="O235" s="168"/>
      <c r="P235" s="168"/>
      <c r="Q235" s="168"/>
      <c r="R235" s="168"/>
    </row>
    <row r="236" spans="5:18" s="154" customFormat="1" x14ac:dyDescent="0.25">
      <c r="E236" s="178" t="s">
        <v>3</v>
      </c>
      <c r="F236" s="179">
        <v>934</v>
      </c>
      <c r="G236" s="179">
        <v>15000</v>
      </c>
      <c r="H236" s="157">
        <v>80270.097699999998</v>
      </c>
      <c r="I236" s="158">
        <f t="shared" si="4"/>
        <v>0.18686908861205984</v>
      </c>
      <c r="J236" s="179">
        <v>14010000</v>
      </c>
      <c r="K236" s="163">
        <f t="shared" si="5"/>
        <v>174.53572876366388</v>
      </c>
      <c r="L236" s="163">
        <f t="shared" si="3"/>
        <v>47275.876368698337</v>
      </c>
      <c r="M236" s="153" t="s">
        <v>171</v>
      </c>
      <c r="N236" s="147"/>
      <c r="O236" s="147"/>
      <c r="P236" s="147"/>
      <c r="Q236" s="147"/>
      <c r="R236" s="147"/>
    </row>
    <row r="237" spans="5:18" s="154" customFormat="1" x14ac:dyDescent="0.25">
      <c r="E237" s="170" t="s">
        <v>3</v>
      </c>
      <c r="F237" s="171">
        <v>3073</v>
      </c>
      <c r="G237" s="171">
        <v>500</v>
      </c>
      <c r="H237" s="166">
        <v>87076.65</v>
      </c>
      <c r="I237" s="158">
        <f t="shared" si="4"/>
        <v>5.7420674773317531E-3</v>
      </c>
      <c r="J237" s="171">
        <v>1536500</v>
      </c>
      <c r="K237" s="167">
        <f t="shared" si="5"/>
        <v>17.645373357840477</v>
      </c>
      <c r="L237" s="167">
        <f t="shared" si="3"/>
        <v>47293.521742056175</v>
      </c>
      <c r="M237" s="164" t="s">
        <v>173</v>
      </c>
      <c r="N237" s="147"/>
      <c r="O237" s="147"/>
      <c r="P237" s="147"/>
      <c r="Q237" s="147"/>
      <c r="R237" s="147"/>
    </row>
    <row r="238" spans="5:18" s="154" customFormat="1" x14ac:dyDescent="0.25">
      <c r="E238" s="170" t="s">
        <v>3</v>
      </c>
      <c r="F238" s="171">
        <v>4427</v>
      </c>
      <c r="G238" s="171">
        <v>500</v>
      </c>
      <c r="H238" s="166">
        <v>87076.65</v>
      </c>
      <c r="I238" s="158">
        <f t="shared" si="4"/>
        <v>5.7420674773317531E-3</v>
      </c>
      <c r="J238" s="171">
        <v>2213500</v>
      </c>
      <c r="K238" s="167">
        <f t="shared" si="5"/>
        <v>25.42013272214767</v>
      </c>
      <c r="L238" s="167">
        <f t="shared" si="3"/>
        <v>47318.94187477832</v>
      </c>
      <c r="M238" s="164" t="s">
        <v>173</v>
      </c>
      <c r="N238" s="147"/>
      <c r="O238" s="147"/>
      <c r="P238" s="147"/>
      <c r="Q238" s="147"/>
      <c r="R238" s="147"/>
    </row>
    <row r="239" spans="5:18" s="154" customFormat="1" x14ac:dyDescent="0.25">
      <c r="E239" s="170">
        <v>43922</v>
      </c>
      <c r="F239" s="171">
        <v>2</v>
      </c>
      <c r="G239" s="171">
        <v>24200</v>
      </c>
      <c r="H239" s="171">
        <v>89168</v>
      </c>
      <c r="I239" s="172">
        <f t="shared" si="4"/>
        <v>0.27139781087385612</v>
      </c>
      <c r="J239" s="171">
        <v>48400</v>
      </c>
      <c r="K239" s="173">
        <f>I239*F239</f>
        <v>0.54279562174771223</v>
      </c>
      <c r="L239" s="173">
        <f t="shared" si="3"/>
        <v>47319.484670400067</v>
      </c>
      <c r="M239" s="164" t="s">
        <v>176</v>
      </c>
      <c r="N239" s="147"/>
      <c r="O239" s="147"/>
      <c r="P239" s="147"/>
      <c r="Q239" s="147"/>
      <c r="R239" s="147"/>
    </row>
    <row r="240" spans="5:18" s="154" customFormat="1" x14ac:dyDescent="0.25">
      <c r="E240" s="170">
        <v>43922</v>
      </c>
      <c r="F240" s="171">
        <v>2500</v>
      </c>
      <c r="G240" s="171">
        <v>550</v>
      </c>
      <c r="H240" s="171">
        <v>89168.7</v>
      </c>
      <c r="I240" s="172">
        <f t="shared" si="4"/>
        <v>6.1680836437000876E-3</v>
      </c>
      <c r="J240" s="171">
        <v>1375000</v>
      </c>
      <c r="K240" s="173">
        <f>F240*I240</f>
        <v>15.420209109250219</v>
      </c>
      <c r="L240" s="173">
        <f t="shared" si="3"/>
        <v>47334.904879509319</v>
      </c>
      <c r="M240" s="164" t="s">
        <v>175</v>
      </c>
      <c r="N240" s="147"/>
      <c r="O240" s="147"/>
      <c r="P240" s="147"/>
      <c r="Q240" s="147"/>
      <c r="R240" s="147"/>
    </row>
    <row r="241" spans="5:18" s="154" customFormat="1" x14ac:dyDescent="0.25">
      <c r="E241" s="170">
        <v>43922</v>
      </c>
      <c r="F241" s="171">
        <v>2</v>
      </c>
      <c r="G241" s="171">
        <v>52000</v>
      </c>
      <c r="H241" s="171">
        <v>89168.7</v>
      </c>
      <c r="I241" s="172">
        <f t="shared" si="4"/>
        <v>0.58316427176800834</v>
      </c>
      <c r="J241" s="171">
        <v>104000</v>
      </c>
      <c r="K241" s="173">
        <f>F241*I241</f>
        <v>1.1663285435360167</v>
      </c>
      <c r="L241" s="173">
        <f t="shared" si="3"/>
        <v>47336.071208052854</v>
      </c>
      <c r="M241" s="164" t="s">
        <v>177</v>
      </c>
      <c r="N241" s="147"/>
      <c r="O241" s="147"/>
      <c r="P241" s="147"/>
      <c r="Q241" s="147"/>
      <c r="R241" s="147"/>
    </row>
    <row r="242" spans="5:18" s="154" customFormat="1" x14ac:dyDescent="0.25">
      <c r="E242" s="178" t="s">
        <v>4</v>
      </c>
      <c r="F242" s="179">
        <v>22</v>
      </c>
      <c r="G242" s="179">
        <v>20498</v>
      </c>
      <c r="H242" s="157">
        <v>84693.321100000001</v>
      </c>
      <c r="I242" s="158">
        <f t="shared" si="4"/>
        <v>0.24202616846017153</v>
      </c>
      <c r="J242" s="179">
        <v>450956</v>
      </c>
      <c r="K242" s="163">
        <f>F242*I242</f>
        <v>5.324575706123774</v>
      </c>
      <c r="L242" s="163">
        <f t="shared" si="3"/>
        <v>47341.395783758977</v>
      </c>
      <c r="M242" s="153" t="s">
        <v>171</v>
      </c>
      <c r="N242" s="147"/>
      <c r="O242" s="147"/>
      <c r="P242" s="147"/>
      <c r="Q242" s="147"/>
      <c r="R242" s="147"/>
    </row>
    <row r="243" spans="5:18" s="154" customFormat="1" x14ac:dyDescent="0.25">
      <c r="E243" s="178" t="s">
        <v>4</v>
      </c>
      <c r="F243" s="179">
        <v>500</v>
      </c>
      <c r="G243" s="179">
        <v>20000</v>
      </c>
      <c r="H243" s="157">
        <v>84693.321100000001</v>
      </c>
      <c r="I243" s="158">
        <f t="shared" si="4"/>
        <v>0.23614612982746758</v>
      </c>
      <c r="J243" s="179">
        <v>10000000</v>
      </c>
      <c r="K243" s="163">
        <f>F243*I243</f>
        <v>118.07306491373379</v>
      </c>
      <c r="L243" s="163">
        <f t="shared" si="3"/>
        <v>47459.46884867271</v>
      </c>
      <c r="M243" s="153" t="s">
        <v>171</v>
      </c>
      <c r="N243" s="147"/>
      <c r="O243" s="147"/>
      <c r="P243" s="147"/>
      <c r="Q243" s="147"/>
      <c r="R243" s="147"/>
    </row>
    <row r="244" spans="5:18" s="154" customFormat="1" x14ac:dyDescent="0.25">
      <c r="E244" s="178" t="s">
        <v>4</v>
      </c>
      <c r="F244" s="179">
        <v>500</v>
      </c>
      <c r="G244" s="179">
        <v>20000</v>
      </c>
      <c r="H244" s="157">
        <v>84693.321100000001</v>
      </c>
      <c r="I244" s="158">
        <f t="shared" si="4"/>
        <v>0.23614612982746758</v>
      </c>
      <c r="J244" s="179">
        <v>10000000</v>
      </c>
      <c r="K244" s="163">
        <f>F244*I244</f>
        <v>118.07306491373379</v>
      </c>
      <c r="L244" s="163">
        <f t="shared" si="3"/>
        <v>47577.541913586443</v>
      </c>
      <c r="M244" s="153" t="s">
        <v>171</v>
      </c>
      <c r="N244" s="147"/>
      <c r="O244" s="147"/>
      <c r="P244" s="147"/>
      <c r="Q244" s="147"/>
      <c r="R244" s="147"/>
    </row>
    <row r="245" spans="5:18" s="154" customFormat="1" x14ac:dyDescent="0.25">
      <c r="E245" s="165" t="s">
        <v>4</v>
      </c>
      <c r="F245" s="166">
        <v>149</v>
      </c>
      <c r="G245" s="166">
        <v>9000</v>
      </c>
      <c r="H245" s="166">
        <v>94120.28</v>
      </c>
      <c r="I245" s="158">
        <f t="shared" si="4"/>
        <v>9.5622324965459096E-2</v>
      </c>
      <c r="J245" s="166">
        <v>1341000</v>
      </c>
      <c r="K245" s="167">
        <f>J245/H245</f>
        <v>14.247726419853405</v>
      </c>
      <c r="L245" s="167">
        <f t="shared" si="3"/>
        <v>47591.789640006296</v>
      </c>
      <c r="M245" s="164" t="s">
        <v>172</v>
      </c>
      <c r="N245" s="147"/>
      <c r="O245" s="147"/>
      <c r="P245" s="147"/>
      <c r="Q245" s="147"/>
      <c r="R245" s="147"/>
    </row>
    <row r="246" spans="5:18" s="154" customFormat="1" x14ac:dyDescent="0.25">
      <c r="E246" s="165" t="s">
        <v>4</v>
      </c>
      <c r="F246" s="166">
        <v>160</v>
      </c>
      <c r="G246" s="166">
        <v>9000</v>
      </c>
      <c r="H246" s="166">
        <v>94120.28</v>
      </c>
      <c r="I246" s="158">
        <f t="shared" si="4"/>
        <v>9.5622324965459096E-2</v>
      </c>
      <c r="J246" s="166">
        <v>1440000</v>
      </c>
      <c r="K246" s="167">
        <f>J246/H246</f>
        <v>15.299571994473455</v>
      </c>
      <c r="L246" s="167">
        <f t="shared" si="3"/>
        <v>47607.08921200077</v>
      </c>
      <c r="M246" s="164" t="s">
        <v>172</v>
      </c>
      <c r="N246" s="147"/>
      <c r="O246" s="147"/>
      <c r="P246" s="147"/>
      <c r="Q246" s="147"/>
      <c r="R246" s="147"/>
    </row>
    <row r="247" spans="5:18" s="154" customFormat="1" x14ac:dyDescent="0.25">
      <c r="E247" s="170" t="s">
        <v>113</v>
      </c>
      <c r="F247" s="171">
        <v>3000</v>
      </c>
      <c r="G247" s="171">
        <v>635</v>
      </c>
      <c r="H247" s="166">
        <v>94120.28</v>
      </c>
      <c r="I247" s="158">
        <f t="shared" si="4"/>
        <v>6.7466862614518359E-3</v>
      </c>
      <c r="J247" s="171">
        <v>1905000</v>
      </c>
      <c r="K247" s="167">
        <f t="shared" ref="K247:K253" si="6">F247*I247</f>
        <v>20.240058784355508</v>
      </c>
      <c r="L247" s="167">
        <f t="shared" si="3"/>
        <v>47627.329270785129</v>
      </c>
      <c r="M247" s="164" t="s">
        <v>173</v>
      </c>
      <c r="N247" s="147"/>
      <c r="O247" s="147"/>
      <c r="P247" s="147"/>
      <c r="Q247" s="147"/>
      <c r="R247" s="147"/>
    </row>
    <row r="248" spans="5:18" s="154" customFormat="1" x14ac:dyDescent="0.25">
      <c r="E248" s="170" t="s">
        <v>113</v>
      </c>
      <c r="F248" s="171">
        <v>2</v>
      </c>
      <c r="G248" s="171">
        <v>23</v>
      </c>
      <c r="H248" s="166">
        <v>94120.28</v>
      </c>
      <c r="I248" s="158">
        <f t="shared" si="4"/>
        <v>2.4436816380061767E-4</v>
      </c>
      <c r="J248" s="171">
        <v>46</v>
      </c>
      <c r="K248" s="167">
        <f t="shared" si="6"/>
        <v>4.8873632760123534E-4</v>
      </c>
      <c r="L248" s="167">
        <f t="shared" si="3"/>
        <v>47627.329759521454</v>
      </c>
      <c r="M248" s="164" t="s">
        <v>178</v>
      </c>
      <c r="N248" s="147"/>
      <c r="O248" s="147"/>
      <c r="P248" s="147"/>
      <c r="Q248" s="147"/>
      <c r="R248" s="147"/>
    </row>
    <row r="249" spans="5:18" s="154" customFormat="1" x14ac:dyDescent="0.25">
      <c r="E249" s="170" t="s">
        <v>113</v>
      </c>
      <c r="F249" s="171">
        <v>2</v>
      </c>
      <c r="G249" s="171">
        <v>2800</v>
      </c>
      <c r="H249" s="166">
        <v>94120.28</v>
      </c>
      <c r="I249" s="158">
        <f t="shared" si="4"/>
        <v>2.9749167767031719E-2</v>
      </c>
      <c r="J249" s="171">
        <v>5600</v>
      </c>
      <c r="K249" s="167">
        <f t="shared" si="6"/>
        <v>5.9498335534063439E-2</v>
      </c>
      <c r="L249" s="167">
        <f t="shared" si="3"/>
        <v>47627.389257856987</v>
      </c>
      <c r="M249" s="164" t="s">
        <v>179</v>
      </c>
      <c r="N249" s="147"/>
      <c r="O249" s="147"/>
      <c r="P249" s="147"/>
      <c r="Q249" s="147"/>
      <c r="R249" s="147"/>
    </row>
    <row r="250" spans="5:18" s="154" customFormat="1" x14ac:dyDescent="0.25">
      <c r="E250" s="170" t="s">
        <v>113</v>
      </c>
      <c r="F250" s="171">
        <v>2</v>
      </c>
      <c r="G250" s="171">
        <v>440000</v>
      </c>
      <c r="H250" s="166">
        <v>94120.28</v>
      </c>
      <c r="I250" s="158">
        <f t="shared" si="4"/>
        <v>4.674869220533556</v>
      </c>
      <c r="J250" s="171">
        <v>880000</v>
      </c>
      <c r="K250" s="167">
        <f t="shared" si="6"/>
        <v>9.349738441067112</v>
      </c>
      <c r="L250" s="167">
        <f t="shared" si="3"/>
        <v>47636.738996298052</v>
      </c>
      <c r="M250" s="164" t="s">
        <v>180</v>
      </c>
      <c r="N250" s="147"/>
      <c r="O250" s="147"/>
      <c r="P250" s="147"/>
      <c r="Q250" s="147"/>
      <c r="R250" s="147"/>
    </row>
    <row r="251" spans="5:18" s="154" customFormat="1" x14ac:dyDescent="0.25">
      <c r="E251" s="170">
        <v>43924</v>
      </c>
      <c r="F251" s="171">
        <v>500</v>
      </c>
      <c r="G251" s="171">
        <v>629.99</v>
      </c>
      <c r="H251" s="171">
        <v>94120.28</v>
      </c>
      <c r="I251" s="172">
        <f t="shared" si="4"/>
        <v>6.6934565005543969E-3</v>
      </c>
      <c r="J251" s="171">
        <v>314995</v>
      </c>
      <c r="K251" s="173">
        <f t="shared" si="6"/>
        <v>3.3467282502771987</v>
      </c>
      <c r="L251" s="173">
        <f t="shared" si="3"/>
        <v>47640.085724548328</v>
      </c>
      <c r="M251" s="164" t="s">
        <v>175</v>
      </c>
      <c r="N251" s="147"/>
      <c r="O251" s="147"/>
      <c r="P251" s="147"/>
      <c r="Q251" s="147"/>
      <c r="R251" s="147"/>
    </row>
    <row r="252" spans="5:18" s="154" customFormat="1" x14ac:dyDescent="0.25">
      <c r="E252" s="170">
        <v>43924</v>
      </c>
      <c r="F252" s="171">
        <v>2</v>
      </c>
      <c r="G252" s="171">
        <v>39050</v>
      </c>
      <c r="H252" s="171">
        <v>94120</v>
      </c>
      <c r="I252" s="172">
        <f t="shared" si="4"/>
        <v>0.4148958776030599</v>
      </c>
      <c r="J252" s="171">
        <v>78100</v>
      </c>
      <c r="K252" s="173">
        <f t="shared" si="6"/>
        <v>0.82979175520611981</v>
      </c>
      <c r="L252" s="173">
        <f t="shared" si="3"/>
        <v>47640.915516303532</v>
      </c>
      <c r="M252" s="164" t="s">
        <v>181</v>
      </c>
      <c r="N252" s="147"/>
      <c r="O252" s="147"/>
      <c r="P252" s="147"/>
      <c r="Q252" s="147"/>
      <c r="R252" s="147"/>
    </row>
    <row r="253" spans="5:18" s="186" customFormat="1" x14ac:dyDescent="0.25">
      <c r="E253" s="170" t="s">
        <v>113</v>
      </c>
      <c r="F253" s="171">
        <v>2</v>
      </c>
      <c r="G253" s="171">
        <v>24200</v>
      </c>
      <c r="H253" s="183">
        <v>94120.28</v>
      </c>
      <c r="I253" s="171">
        <f>G253/H253</f>
        <v>0.25711780712934557</v>
      </c>
      <c r="J253" s="171">
        <v>48400</v>
      </c>
      <c r="K253" s="173">
        <f t="shared" si="6"/>
        <v>0.51423561425869113</v>
      </c>
      <c r="L253" s="173">
        <f t="shared" si="3"/>
        <v>47641.429751917793</v>
      </c>
      <c r="M253" s="184" t="s">
        <v>176</v>
      </c>
      <c r="N253" s="185"/>
      <c r="O253" s="185"/>
      <c r="P253" s="185"/>
      <c r="Q253" s="185"/>
      <c r="R253" s="185"/>
    </row>
    <row r="254" spans="5:18" s="154" customFormat="1" x14ac:dyDescent="0.25">
      <c r="E254" s="165" t="s">
        <v>122</v>
      </c>
      <c r="F254" s="166">
        <v>49</v>
      </c>
      <c r="G254" s="166">
        <v>9175</v>
      </c>
      <c r="H254" s="166">
        <v>105729.27</v>
      </c>
      <c r="I254" s="158">
        <f t="shared" si="4"/>
        <v>8.6778240311315868E-2</v>
      </c>
      <c r="J254" s="166">
        <v>449575</v>
      </c>
      <c r="K254" s="167">
        <f>J254/H254</f>
        <v>4.2521337752544772</v>
      </c>
      <c r="L254" s="167">
        <f t="shared" si="3"/>
        <v>47645.681885693048</v>
      </c>
      <c r="M254" s="164" t="s">
        <v>172</v>
      </c>
      <c r="N254" s="147"/>
      <c r="O254" s="147"/>
      <c r="P254" s="147"/>
      <c r="Q254" s="147"/>
      <c r="R254" s="147"/>
    </row>
    <row r="255" spans="5:18" s="154" customFormat="1" x14ac:dyDescent="0.25">
      <c r="E255" s="165" t="s">
        <v>122</v>
      </c>
      <c r="F255" s="166">
        <v>200</v>
      </c>
      <c r="G255" s="166">
        <v>9200</v>
      </c>
      <c r="H255" s="166">
        <v>105729.27</v>
      </c>
      <c r="I255" s="158">
        <f t="shared" si="4"/>
        <v>8.7014693282191385E-2</v>
      </c>
      <c r="J255" s="166">
        <v>1840000</v>
      </c>
      <c r="K255" s="167">
        <f>J255/H255</f>
        <v>17.402938656438277</v>
      </c>
      <c r="L255" s="167">
        <f t="shared" si="3"/>
        <v>47663.084824349484</v>
      </c>
      <c r="M255" s="164" t="s">
        <v>172</v>
      </c>
      <c r="N255" s="147"/>
      <c r="O255" s="147"/>
      <c r="P255" s="147"/>
      <c r="Q255" s="147"/>
      <c r="R255" s="147"/>
    </row>
    <row r="256" spans="5:18" s="154" customFormat="1" x14ac:dyDescent="0.25">
      <c r="E256" s="165" t="s">
        <v>122</v>
      </c>
      <c r="F256" s="166">
        <v>100</v>
      </c>
      <c r="G256" s="166">
        <v>9225</v>
      </c>
      <c r="H256" s="166">
        <v>105729.27</v>
      </c>
      <c r="I256" s="158">
        <f t="shared" si="4"/>
        <v>8.7251146253066916E-2</v>
      </c>
      <c r="J256" s="166">
        <v>922500</v>
      </c>
      <c r="K256" s="167">
        <f>J256/H256</f>
        <v>8.7251146253066914</v>
      </c>
      <c r="L256" s="167">
        <f t="shared" si="3"/>
        <v>47671.809938974788</v>
      </c>
      <c r="M256" s="164" t="s">
        <v>172</v>
      </c>
      <c r="N256" s="147"/>
      <c r="O256" s="147"/>
      <c r="P256" s="147"/>
      <c r="Q256" s="147"/>
      <c r="R256" s="147"/>
    </row>
    <row r="257" spans="5:18" s="154" customFormat="1" x14ac:dyDescent="0.25">
      <c r="E257" s="170" t="s">
        <v>122</v>
      </c>
      <c r="F257" s="171">
        <v>2</v>
      </c>
      <c r="G257" s="171">
        <v>200000</v>
      </c>
      <c r="H257" s="166">
        <v>105729.27</v>
      </c>
      <c r="I257" s="158">
        <f t="shared" si="4"/>
        <v>1.8916237670041607</v>
      </c>
      <c r="J257" s="171">
        <v>400000</v>
      </c>
      <c r="K257" s="167">
        <f t="shared" ref="K257:K271" si="7">F257*I257</f>
        <v>3.7832475340083214</v>
      </c>
      <c r="L257" s="167">
        <f t="shared" si="3"/>
        <v>47675.593186508799</v>
      </c>
      <c r="M257" s="187" t="s">
        <v>182</v>
      </c>
      <c r="N257" s="147"/>
      <c r="O257" s="147"/>
      <c r="P257" s="147"/>
      <c r="Q257" s="147"/>
      <c r="R257" s="147"/>
    </row>
    <row r="258" spans="5:18" s="154" customFormat="1" x14ac:dyDescent="0.25">
      <c r="E258" s="170" t="s">
        <v>122</v>
      </c>
      <c r="F258" s="171">
        <v>2</v>
      </c>
      <c r="G258" s="171">
        <v>2500</v>
      </c>
      <c r="H258" s="166">
        <v>105729.27</v>
      </c>
      <c r="I258" s="158">
        <f t="shared" si="4"/>
        <v>2.3645297087552006E-2</v>
      </c>
      <c r="J258" s="171">
        <v>5000</v>
      </c>
      <c r="K258" s="167">
        <f t="shared" si="7"/>
        <v>4.7290594175104013E-2</v>
      </c>
      <c r="L258" s="167">
        <f t="shared" si="3"/>
        <v>47675.64047710297</v>
      </c>
      <c r="M258" s="164" t="s">
        <v>183</v>
      </c>
      <c r="N258" s="147"/>
      <c r="O258" s="147"/>
      <c r="P258" s="147"/>
      <c r="Q258" s="147"/>
      <c r="R258" s="147"/>
    </row>
    <row r="259" spans="5:18" s="154" customFormat="1" x14ac:dyDescent="0.25">
      <c r="E259" s="170" t="s">
        <v>122</v>
      </c>
      <c r="F259" s="171">
        <v>2</v>
      </c>
      <c r="G259" s="171">
        <v>1450</v>
      </c>
      <c r="H259" s="166">
        <v>105729.27</v>
      </c>
      <c r="I259" s="158">
        <f t="shared" si="4"/>
        <v>1.3714272310780165E-2</v>
      </c>
      <c r="J259" s="171">
        <v>2900</v>
      </c>
      <c r="K259" s="167">
        <f t="shared" si="7"/>
        <v>2.742854462156033E-2</v>
      </c>
      <c r="L259" s="167">
        <f t="shared" si="3"/>
        <v>47675.667905647591</v>
      </c>
      <c r="M259" s="164" t="s">
        <v>184</v>
      </c>
      <c r="N259" s="147"/>
      <c r="O259" s="147"/>
      <c r="P259" s="147"/>
      <c r="Q259" s="147"/>
      <c r="R259" s="147"/>
    </row>
    <row r="260" spans="5:18" s="154" customFormat="1" x14ac:dyDescent="0.25">
      <c r="E260" s="170">
        <v>43927</v>
      </c>
      <c r="F260" s="171">
        <v>2</v>
      </c>
      <c r="G260" s="171">
        <v>900</v>
      </c>
      <c r="H260" s="171">
        <v>105729.27</v>
      </c>
      <c r="I260" s="172">
        <f t="shared" si="4"/>
        <v>8.5123069515187222E-3</v>
      </c>
      <c r="J260" s="171">
        <v>1800</v>
      </c>
      <c r="K260" s="173">
        <f t="shared" si="7"/>
        <v>1.7024613903037444E-2</v>
      </c>
      <c r="L260" s="173">
        <f t="shared" ref="L260:L323" si="8">L259+K260</f>
        <v>47675.684930261494</v>
      </c>
      <c r="M260" s="164" t="s">
        <v>185</v>
      </c>
      <c r="N260" s="147"/>
      <c r="O260" s="147"/>
      <c r="P260" s="147"/>
      <c r="Q260" s="147"/>
      <c r="R260" s="147"/>
    </row>
    <row r="261" spans="5:18" s="154" customFormat="1" x14ac:dyDescent="0.25">
      <c r="E261" s="170">
        <v>43927</v>
      </c>
      <c r="F261" s="171">
        <v>50</v>
      </c>
      <c r="G261" s="171">
        <v>660</v>
      </c>
      <c r="H261" s="171">
        <v>105729.27</v>
      </c>
      <c r="I261" s="172">
        <f t="shared" si="4"/>
        <v>6.2423584311137297E-3</v>
      </c>
      <c r="J261" s="171">
        <v>33000</v>
      </c>
      <c r="K261" s="173">
        <f t="shared" si="7"/>
        <v>0.31211792155568646</v>
      </c>
      <c r="L261" s="173">
        <f t="shared" si="8"/>
        <v>47675.997048183046</v>
      </c>
      <c r="M261" s="164" t="s">
        <v>175</v>
      </c>
      <c r="N261" s="147"/>
      <c r="O261" s="147"/>
      <c r="P261" s="147"/>
      <c r="Q261" s="147"/>
      <c r="R261" s="147"/>
    </row>
    <row r="262" spans="5:18" s="154" customFormat="1" x14ac:dyDescent="0.25">
      <c r="E262" s="170">
        <v>43927</v>
      </c>
      <c r="F262" s="171">
        <v>2</v>
      </c>
      <c r="G262" s="171">
        <v>6500</v>
      </c>
      <c r="H262" s="171">
        <v>105729.27</v>
      </c>
      <c r="I262" s="172">
        <f t="shared" si="4"/>
        <v>6.1477772427635219E-2</v>
      </c>
      <c r="J262" s="171">
        <v>13000</v>
      </c>
      <c r="K262" s="173">
        <f t="shared" si="7"/>
        <v>0.12295554485527044</v>
      </c>
      <c r="L262" s="173">
        <f t="shared" si="8"/>
        <v>47676.120003727898</v>
      </c>
      <c r="M262" s="164" t="s">
        <v>186</v>
      </c>
      <c r="N262" s="147"/>
      <c r="O262" s="147"/>
      <c r="P262" s="147"/>
      <c r="Q262" s="147"/>
      <c r="R262" s="147"/>
    </row>
    <row r="263" spans="5:18" s="154" customFormat="1" x14ac:dyDescent="0.25">
      <c r="E263" s="170">
        <v>43927</v>
      </c>
      <c r="F263" s="171">
        <v>5</v>
      </c>
      <c r="G263" s="171">
        <v>46000</v>
      </c>
      <c r="H263" s="171">
        <v>105729</v>
      </c>
      <c r="I263" s="172">
        <f t="shared" si="4"/>
        <v>0.43507457745746198</v>
      </c>
      <c r="J263" s="171">
        <v>230000</v>
      </c>
      <c r="K263" s="173">
        <f t="shared" si="7"/>
        <v>2.1753728872873097</v>
      </c>
      <c r="L263" s="173">
        <f t="shared" si="8"/>
        <v>47678.295376615184</v>
      </c>
      <c r="M263" s="164" t="s">
        <v>181</v>
      </c>
      <c r="N263" s="147"/>
      <c r="O263" s="147"/>
      <c r="P263" s="147"/>
      <c r="Q263" s="147"/>
      <c r="R263" s="147"/>
    </row>
    <row r="264" spans="5:18" s="154" customFormat="1" x14ac:dyDescent="0.25">
      <c r="E264" s="170">
        <v>43927</v>
      </c>
      <c r="F264" s="171">
        <v>5</v>
      </c>
      <c r="G264" s="171">
        <v>42995</v>
      </c>
      <c r="H264" s="171">
        <v>105729</v>
      </c>
      <c r="I264" s="172">
        <f t="shared" si="4"/>
        <v>0.40665285777790389</v>
      </c>
      <c r="J264" s="171">
        <v>214975</v>
      </c>
      <c r="K264" s="173">
        <f t="shared" si="7"/>
        <v>2.0332642888895194</v>
      </c>
      <c r="L264" s="173">
        <f t="shared" si="8"/>
        <v>47680.328640904074</v>
      </c>
      <c r="M264" s="164" t="s">
        <v>174</v>
      </c>
      <c r="N264" s="147"/>
      <c r="O264" s="147"/>
      <c r="P264" s="147"/>
      <c r="Q264" s="147"/>
      <c r="R264" s="147"/>
    </row>
    <row r="265" spans="5:18" s="154" customFormat="1" x14ac:dyDescent="0.25">
      <c r="E265" s="170" t="s">
        <v>122</v>
      </c>
      <c r="F265" s="171">
        <v>2</v>
      </c>
      <c r="G265" s="171">
        <v>13600</v>
      </c>
      <c r="H265" s="166">
        <v>105729.27</v>
      </c>
      <c r="I265" s="158">
        <f t="shared" si="4"/>
        <v>0.12863041615628293</v>
      </c>
      <c r="J265" s="171">
        <v>27200</v>
      </c>
      <c r="K265" s="167">
        <f t="shared" si="7"/>
        <v>0.25726083231256586</v>
      </c>
      <c r="L265" s="167">
        <f t="shared" si="8"/>
        <v>47680.585901736384</v>
      </c>
      <c r="M265" s="164" t="s">
        <v>187</v>
      </c>
      <c r="N265" s="147"/>
      <c r="O265" s="147"/>
      <c r="P265" s="147"/>
      <c r="Q265" s="147"/>
      <c r="R265" s="147"/>
    </row>
    <row r="266" spans="5:18" s="154" customFormat="1" x14ac:dyDescent="0.25">
      <c r="E266" s="178" t="s">
        <v>5</v>
      </c>
      <c r="F266" s="179">
        <v>1525</v>
      </c>
      <c r="G266" s="179">
        <v>22500</v>
      </c>
      <c r="H266" s="157">
        <v>91832.061100000006</v>
      </c>
      <c r="I266" s="158">
        <f t="shared" si="4"/>
        <v>0.24501246874442634</v>
      </c>
      <c r="J266" s="179">
        <v>34312500</v>
      </c>
      <c r="K266" s="163">
        <f t="shared" si="7"/>
        <v>373.64401483525018</v>
      </c>
      <c r="L266" s="163">
        <f t="shared" si="8"/>
        <v>48054.229916571632</v>
      </c>
      <c r="M266" s="153" t="s">
        <v>171</v>
      </c>
      <c r="N266" s="147"/>
      <c r="O266" s="147"/>
      <c r="P266" s="147"/>
      <c r="Q266" s="147"/>
      <c r="R266" s="147"/>
    </row>
    <row r="267" spans="5:18" s="154" customFormat="1" x14ac:dyDescent="0.25">
      <c r="E267" s="178" t="s">
        <v>5</v>
      </c>
      <c r="F267" s="179">
        <v>500</v>
      </c>
      <c r="G267" s="179">
        <v>22500</v>
      </c>
      <c r="H267" s="157">
        <v>91832.061100000006</v>
      </c>
      <c r="I267" s="158">
        <f t="shared" si="4"/>
        <v>0.24501246874442634</v>
      </c>
      <c r="J267" s="179">
        <v>11250000</v>
      </c>
      <c r="K267" s="163">
        <f t="shared" si="7"/>
        <v>122.50623437221317</v>
      </c>
      <c r="L267" s="163">
        <f t="shared" si="8"/>
        <v>48176.736150943849</v>
      </c>
      <c r="M267" s="153" t="s">
        <v>171</v>
      </c>
      <c r="N267" s="147"/>
      <c r="O267" s="147"/>
      <c r="P267" s="147"/>
      <c r="Q267" s="147"/>
      <c r="R267" s="147"/>
    </row>
    <row r="268" spans="5:18" s="154" customFormat="1" x14ac:dyDescent="0.25">
      <c r="E268" s="178" t="s">
        <v>5</v>
      </c>
      <c r="F268" s="179">
        <v>500</v>
      </c>
      <c r="G268" s="179">
        <v>22500</v>
      </c>
      <c r="H268" s="157">
        <v>91832.061100000006</v>
      </c>
      <c r="I268" s="158">
        <f t="shared" si="4"/>
        <v>0.24501246874442634</v>
      </c>
      <c r="J268" s="179">
        <v>11250000</v>
      </c>
      <c r="K268" s="163">
        <f t="shared" si="7"/>
        <v>122.50623437221317</v>
      </c>
      <c r="L268" s="163">
        <f t="shared" si="8"/>
        <v>48299.242385316065</v>
      </c>
      <c r="M268" s="153" t="s">
        <v>171</v>
      </c>
      <c r="N268" s="147"/>
      <c r="O268" s="147"/>
      <c r="P268" s="147"/>
      <c r="Q268" s="147"/>
      <c r="R268" s="147"/>
    </row>
    <row r="269" spans="5:18" s="154" customFormat="1" x14ac:dyDescent="0.25">
      <c r="E269" s="178" t="s">
        <v>5</v>
      </c>
      <c r="F269" s="179">
        <v>2000</v>
      </c>
      <c r="G269" s="179">
        <v>22500</v>
      </c>
      <c r="H269" s="157">
        <v>91832.061100000006</v>
      </c>
      <c r="I269" s="158">
        <f t="shared" si="4"/>
        <v>0.24501246874442634</v>
      </c>
      <c r="J269" s="179">
        <v>45000000</v>
      </c>
      <c r="K269" s="163">
        <f t="shared" si="7"/>
        <v>490.02493748885269</v>
      </c>
      <c r="L269" s="163">
        <f t="shared" si="8"/>
        <v>48789.267322804917</v>
      </c>
      <c r="M269" s="153" t="s">
        <v>171</v>
      </c>
      <c r="N269" s="147"/>
      <c r="O269" s="147"/>
      <c r="P269" s="147"/>
      <c r="Q269" s="147"/>
      <c r="R269" s="147"/>
    </row>
    <row r="270" spans="5:18" s="154" customFormat="1" x14ac:dyDescent="0.25">
      <c r="E270" s="178" t="s">
        <v>5</v>
      </c>
      <c r="F270" s="179">
        <v>400</v>
      </c>
      <c r="G270" s="179">
        <v>22500</v>
      </c>
      <c r="H270" s="157">
        <v>91832.061100000006</v>
      </c>
      <c r="I270" s="158">
        <f t="shared" si="4"/>
        <v>0.24501246874442634</v>
      </c>
      <c r="J270" s="179">
        <v>9000000</v>
      </c>
      <c r="K270" s="163">
        <f t="shared" si="7"/>
        <v>98.004987497770529</v>
      </c>
      <c r="L270" s="163">
        <f t="shared" si="8"/>
        <v>48887.272310302687</v>
      </c>
      <c r="M270" s="153" t="s">
        <v>171</v>
      </c>
      <c r="N270" s="147"/>
      <c r="O270" s="147"/>
      <c r="P270" s="147"/>
      <c r="Q270" s="147"/>
      <c r="R270" s="147"/>
    </row>
    <row r="271" spans="5:18" s="154" customFormat="1" x14ac:dyDescent="0.25">
      <c r="E271" s="178" t="s">
        <v>5</v>
      </c>
      <c r="F271" s="179">
        <v>75</v>
      </c>
      <c r="G271" s="179">
        <v>22500</v>
      </c>
      <c r="H271" s="157">
        <v>91832.061100000006</v>
      </c>
      <c r="I271" s="158">
        <f t="shared" si="4"/>
        <v>0.24501246874442634</v>
      </c>
      <c r="J271" s="179">
        <v>1687500</v>
      </c>
      <c r="K271" s="163">
        <f t="shared" si="7"/>
        <v>18.375935155831975</v>
      </c>
      <c r="L271" s="163">
        <f t="shared" si="8"/>
        <v>48905.64824545852</v>
      </c>
      <c r="M271" s="153" t="s">
        <v>171</v>
      </c>
      <c r="N271" s="147"/>
      <c r="O271" s="147"/>
      <c r="P271" s="147"/>
      <c r="Q271" s="147"/>
      <c r="R271" s="147"/>
    </row>
    <row r="272" spans="5:18" s="154" customFormat="1" x14ac:dyDescent="0.25">
      <c r="E272" s="165" t="s">
        <v>5</v>
      </c>
      <c r="F272" s="166">
        <v>500</v>
      </c>
      <c r="G272" s="166">
        <v>10000</v>
      </c>
      <c r="H272" s="166">
        <v>117395.02</v>
      </c>
      <c r="I272" s="158">
        <f t="shared" si="4"/>
        <v>8.5182489001662934E-2</v>
      </c>
      <c r="J272" s="166">
        <v>5000000</v>
      </c>
      <c r="K272" s="167">
        <f>J272/H272</f>
        <v>42.591244500831465</v>
      </c>
      <c r="L272" s="167">
        <f t="shared" si="8"/>
        <v>48948.239489959349</v>
      </c>
      <c r="M272" s="164" t="s">
        <v>172</v>
      </c>
      <c r="N272" s="147"/>
      <c r="O272" s="147"/>
      <c r="P272" s="147"/>
      <c r="Q272" s="147"/>
      <c r="R272" s="147"/>
    </row>
    <row r="273" spans="5:18" s="154" customFormat="1" x14ac:dyDescent="0.25">
      <c r="E273" s="165" t="s">
        <v>5</v>
      </c>
      <c r="F273" s="166">
        <v>50</v>
      </c>
      <c r="G273" s="166">
        <v>10000</v>
      </c>
      <c r="H273" s="166">
        <v>117395.02</v>
      </c>
      <c r="I273" s="158">
        <f t="shared" si="4"/>
        <v>8.5182489001662934E-2</v>
      </c>
      <c r="J273" s="166">
        <v>500000</v>
      </c>
      <c r="K273" s="167">
        <f>J273/H273</f>
        <v>4.2591244500831467</v>
      </c>
      <c r="L273" s="167">
        <f t="shared" si="8"/>
        <v>48952.498614409429</v>
      </c>
      <c r="M273" s="164" t="s">
        <v>172</v>
      </c>
      <c r="N273" s="147"/>
      <c r="O273" s="147"/>
      <c r="P273" s="147"/>
      <c r="Q273" s="147"/>
      <c r="R273" s="147"/>
    </row>
    <row r="274" spans="5:18" s="154" customFormat="1" x14ac:dyDescent="0.25">
      <c r="E274" s="165" t="s">
        <v>5</v>
      </c>
      <c r="F274" s="166">
        <v>100</v>
      </c>
      <c r="G274" s="166">
        <v>10000</v>
      </c>
      <c r="H274" s="166">
        <v>117395.02</v>
      </c>
      <c r="I274" s="158">
        <f t="shared" si="4"/>
        <v>8.5182489001662934E-2</v>
      </c>
      <c r="J274" s="166">
        <v>1000000</v>
      </c>
      <c r="K274" s="167">
        <f>J274/H274</f>
        <v>8.5182489001662933</v>
      </c>
      <c r="L274" s="167">
        <f t="shared" si="8"/>
        <v>48961.016863309596</v>
      </c>
      <c r="M274" s="164" t="s">
        <v>172</v>
      </c>
      <c r="N274" s="147"/>
      <c r="O274" s="147"/>
      <c r="P274" s="147"/>
      <c r="Q274" s="147"/>
      <c r="R274" s="147"/>
    </row>
    <row r="275" spans="5:18" s="154" customFormat="1" x14ac:dyDescent="0.25">
      <c r="E275" s="170" t="s">
        <v>5</v>
      </c>
      <c r="F275" s="171">
        <v>48583</v>
      </c>
      <c r="G275" s="171">
        <v>760</v>
      </c>
      <c r="H275" s="166">
        <v>117395.02</v>
      </c>
      <c r="I275" s="158">
        <f t="shared" si="4"/>
        <v>6.4738691641263828E-3</v>
      </c>
      <c r="J275" s="171">
        <v>36923080</v>
      </c>
      <c r="K275" s="167">
        <f t="shared" ref="K275:K285" si="9">F275*I275</f>
        <v>314.51998560075208</v>
      </c>
      <c r="L275" s="167">
        <f t="shared" si="8"/>
        <v>49275.536848910349</v>
      </c>
      <c r="M275" s="164" t="s">
        <v>173</v>
      </c>
      <c r="N275" s="147"/>
      <c r="O275" s="147"/>
      <c r="P275" s="147"/>
      <c r="Q275" s="147"/>
      <c r="R275" s="147"/>
    </row>
    <row r="276" spans="5:18" s="154" customFormat="1" x14ac:dyDescent="0.25">
      <c r="E276" s="170" t="s">
        <v>5</v>
      </c>
      <c r="F276" s="171">
        <v>1000</v>
      </c>
      <c r="G276" s="171">
        <v>760</v>
      </c>
      <c r="H276" s="166">
        <v>117395.02</v>
      </c>
      <c r="I276" s="158">
        <f t="shared" si="4"/>
        <v>6.4738691641263828E-3</v>
      </c>
      <c r="J276" s="171">
        <v>760000</v>
      </c>
      <c r="K276" s="167">
        <f t="shared" si="9"/>
        <v>6.4738691641263824</v>
      </c>
      <c r="L276" s="167">
        <f t="shared" si="8"/>
        <v>49282.010718074474</v>
      </c>
      <c r="M276" s="164" t="s">
        <v>173</v>
      </c>
      <c r="N276" s="147"/>
      <c r="O276" s="147"/>
      <c r="P276" s="147"/>
      <c r="Q276" s="147"/>
      <c r="R276" s="147"/>
    </row>
    <row r="277" spans="5:18" s="154" customFormat="1" x14ac:dyDescent="0.25">
      <c r="E277" s="170" t="s">
        <v>5</v>
      </c>
      <c r="F277" s="171">
        <v>417</v>
      </c>
      <c r="G277" s="171">
        <v>760</v>
      </c>
      <c r="H277" s="166">
        <v>117395.02</v>
      </c>
      <c r="I277" s="158">
        <f t="shared" si="4"/>
        <v>6.4738691641263828E-3</v>
      </c>
      <c r="J277" s="171">
        <v>316920</v>
      </c>
      <c r="K277" s="167">
        <f t="shared" si="9"/>
        <v>2.6996034414407015</v>
      </c>
      <c r="L277" s="167">
        <f t="shared" si="8"/>
        <v>49284.710321515915</v>
      </c>
      <c r="M277" s="164" t="s">
        <v>173</v>
      </c>
      <c r="N277" s="147"/>
      <c r="O277" s="147"/>
      <c r="P277" s="147"/>
      <c r="Q277" s="147"/>
      <c r="R277" s="147"/>
    </row>
    <row r="278" spans="5:18" s="154" customFormat="1" x14ac:dyDescent="0.25">
      <c r="E278" s="170" t="s">
        <v>5</v>
      </c>
      <c r="F278" s="171">
        <v>396</v>
      </c>
      <c r="G278" s="171">
        <v>2899.99</v>
      </c>
      <c r="H278" s="166">
        <v>117395.02</v>
      </c>
      <c r="I278" s="158">
        <f t="shared" si="4"/>
        <v>2.4702836627993247E-2</v>
      </c>
      <c r="J278" s="171">
        <v>1148396.0399999998</v>
      </c>
      <c r="K278" s="167">
        <f t="shared" si="9"/>
        <v>9.7823233046853257</v>
      </c>
      <c r="L278" s="167">
        <f t="shared" si="8"/>
        <v>49294.492644820602</v>
      </c>
      <c r="M278" s="164" t="s">
        <v>179</v>
      </c>
      <c r="N278" s="147"/>
      <c r="O278" s="147"/>
      <c r="P278" s="147"/>
      <c r="Q278" s="147"/>
      <c r="R278" s="147"/>
    </row>
    <row r="279" spans="5:18" s="154" customFormat="1" x14ac:dyDescent="0.25">
      <c r="E279" s="170" t="s">
        <v>5</v>
      </c>
      <c r="F279" s="171">
        <v>416</v>
      </c>
      <c r="G279" s="171">
        <v>2899.99</v>
      </c>
      <c r="H279" s="166">
        <v>117395.02</v>
      </c>
      <c r="I279" s="158">
        <f t="shared" si="4"/>
        <v>2.4702836627993247E-2</v>
      </c>
      <c r="J279" s="171">
        <v>1206395.8399999999</v>
      </c>
      <c r="K279" s="167">
        <f t="shared" si="9"/>
        <v>10.27638003724519</v>
      </c>
      <c r="L279" s="167">
        <f t="shared" si="8"/>
        <v>49304.769024857851</v>
      </c>
      <c r="M279" s="164" t="s">
        <v>179</v>
      </c>
      <c r="N279" s="147"/>
      <c r="O279" s="147"/>
      <c r="P279" s="147"/>
      <c r="Q279" s="147"/>
      <c r="R279" s="147"/>
    </row>
    <row r="280" spans="5:18" s="154" customFormat="1" x14ac:dyDescent="0.25">
      <c r="E280" s="170" t="s">
        <v>5</v>
      </c>
      <c r="F280" s="171">
        <v>2</v>
      </c>
      <c r="G280" s="171">
        <v>6599</v>
      </c>
      <c r="H280" s="166">
        <v>210047.11</v>
      </c>
      <c r="I280" s="158">
        <f t="shared" si="4"/>
        <v>3.1416761696935511E-2</v>
      </c>
      <c r="J280" s="171">
        <v>13198</v>
      </c>
      <c r="K280" s="167">
        <f t="shared" si="9"/>
        <v>6.2833523393871021E-2</v>
      </c>
      <c r="L280" s="167">
        <f t="shared" si="8"/>
        <v>49304.831858381243</v>
      </c>
      <c r="M280" s="164" t="s">
        <v>188</v>
      </c>
      <c r="N280" s="147"/>
      <c r="O280" s="147"/>
      <c r="P280" s="147"/>
      <c r="Q280" s="147"/>
      <c r="R280" s="147"/>
    </row>
    <row r="281" spans="5:18" s="154" customFormat="1" ht="15.75" customHeight="1" x14ac:dyDescent="0.25">
      <c r="E281" s="170" t="s">
        <v>5</v>
      </c>
      <c r="F281" s="171">
        <v>2</v>
      </c>
      <c r="G281" s="171">
        <v>36000</v>
      </c>
      <c r="H281" s="166">
        <v>117395.02</v>
      </c>
      <c r="I281" s="158">
        <f t="shared" si="4"/>
        <v>0.30665696040598656</v>
      </c>
      <c r="J281" s="171">
        <v>72000</v>
      </c>
      <c r="K281" s="167">
        <f t="shared" si="9"/>
        <v>0.61331392081197311</v>
      </c>
      <c r="L281" s="167">
        <f t="shared" si="8"/>
        <v>49305.445172302054</v>
      </c>
      <c r="M281" s="164" t="s">
        <v>189</v>
      </c>
      <c r="N281" s="147"/>
      <c r="O281" s="147"/>
      <c r="P281" s="147"/>
      <c r="Q281" s="147"/>
      <c r="R281" s="147"/>
    </row>
    <row r="282" spans="5:18" s="154" customFormat="1" ht="19.5" customHeight="1" x14ac:dyDescent="0.25">
      <c r="E282" s="170" t="s">
        <v>5</v>
      </c>
      <c r="F282" s="171">
        <v>2</v>
      </c>
      <c r="G282" s="171">
        <v>21000</v>
      </c>
      <c r="H282" s="166">
        <v>117395.02</v>
      </c>
      <c r="I282" s="158">
        <f t="shared" si="4"/>
        <v>0.17888322690349215</v>
      </c>
      <c r="J282" s="171">
        <v>42000</v>
      </c>
      <c r="K282" s="167">
        <f t="shared" si="9"/>
        <v>0.3577664538069843</v>
      </c>
      <c r="L282" s="167">
        <f t="shared" si="8"/>
        <v>49305.802938755864</v>
      </c>
      <c r="M282" s="164" t="s">
        <v>190</v>
      </c>
      <c r="N282" s="147"/>
      <c r="O282" s="147"/>
      <c r="P282" s="147"/>
      <c r="Q282" s="147"/>
      <c r="R282" s="147"/>
    </row>
    <row r="283" spans="5:18" x14ac:dyDescent="0.25">
      <c r="E283" s="170" t="s">
        <v>5</v>
      </c>
      <c r="F283" s="171">
        <v>2</v>
      </c>
      <c r="G283" s="171">
        <v>3474</v>
      </c>
      <c r="H283" s="166">
        <v>117395.02</v>
      </c>
      <c r="I283" s="158">
        <f t="shared" si="4"/>
        <v>2.95923966791777E-2</v>
      </c>
      <c r="J283" s="171">
        <v>6948</v>
      </c>
      <c r="K283" s="167">
        <f t="shared" si="9"/>
        <v>5.91847933583554E-2</v>
      </c>
      <c r="L283" s="167">
        <f t="shared" si="8"/>
        <v>49305.862123549225</v>
      </c>
      <c r="M283" s="164" t="s">
        <v>191</v>
      </c>
    </row>
    <row r="284" spans="5:18" x14ac:dyDescent="0.25">
      <c r="E284" s="170">
        <v>43928</v>
      </c>
      <c r="F284" s="171">
        <v>10</v>
      </c>
      <c r="G284" s="171">
        <v>43000</v>
      </c>
      <c r="H284" s="171">
        <v>117395</v>
      </c>
      <c r="I284" s="172">
        <f t="shared" si="4"/>
        <v>0.36628476510924657</v>
      </c>
      <c r="J284" s="171">
        <v>430000</v>
      </c>
      <c r="K284" s="173">
        <f t="shared" si="9"/>
        <v>3.6628476510924655</v>
      </c>
      <c r="L284" s="173">
        <f t="shared" si="8"/>
        <v>49309.524971200321</v>
      </c>
      <c r="M284" s="164" t="s">
        <v>174</v>
      </c>
    </row>
    <row r="285" spans="5:18" x14ac:dyDescent="0.25">
      <c r="E285" s="178" t="s">
        <v>6</v>
      </c>
      <c r="F285" s="179">
        <v>455</v>
      </c>
      <c r="G285" s="179">
        <v>23000</v>
      </c>
      <c r="H285" s="157">
        <v>96632.432400000005</v>
      </c>
      <c r="I285" s="158">
        <f t="shared" si="4"/>
        <v>0.23801532703630876</v>
      </c>
      <c r="J285" s="179">
        <v>10465000</v>
      </c>
      <c r="K285" s="163">
        <f t="shared" si="9"/>
        <v>108.29697380152048</v>
      </c>
      <c r="L285" s="163">
        <f t="shared" si="8"/>
        <v>49417.821945001844</v>
      </c>
      <c r="M285" s="153" t="s">
        <v>171</v>
      </c>
    </row>
    <row r="286" spans="5:18" x14ac:dyDescent="0.25">
      <c r="E286" s="165" t="s">
        <v>6</v>
      </c>
      <c r="F286" s="166">
        <v>200</v>
      </c>
      <c r="G286" s="166">
        <v>10000</v>
      </c>
      <c r="H286" s="166">
        <v>117395.02</v>
      </c>
      <c r="I286" s="158">
        <f t="shared" si="4"/>
        <v>8.5182489001662934E-2</v>
      </c>
      <c r="J286" s="166">
        <v>2000000</v>
      </c>
      <c r="K286" s="167">
        <f>J286/H286</f>
        <v>17.036497800332587</v>
      </c>
      <c r="L286" s="167">
        <f t="shared" si="8"/>
        <v>49434.858442802179</v>
      </c>
      <c r="M286" s="164" t="s">
        <v>172</v>
      </c>
    </row>
    <row r="287" spans="5:18" x14ac:dyDescent="0.25">
      <c r="E287" s="165" t="s">
        <v>6</v>
      </c>
      <c r="F287" s="166">
        <v>257</v>
      </c>
      <c r="G287" s="166">
        <v>11000</v>
      </c>
      <c r="H287" s="166">
        <v>117395.02</v>
      </c>
      <c r="I287" s="158">
        <f t="shared" si="4"/>
        <v>9.3700737901829229E-2</v>
      </c>
      <c r="J287" s="166">
        <v>2827000</v>
      </c>
      <c r="K287" s="167">
        <f>J287/H287</f>
        <v>24.081089640770109</v>
      </c>
      <c r="L287" s="167">
        <f t="shared" si="8"/>
        <v>49458.93953244295</v>
      </c>
      <c r="M287" s="164" t="s">
        <v>172</v>
      </c>
    </row>
    <row r="288" spans="5:18" x14ac:dyDescent="0.25">
      <c r="E288" s="170" t="s">
        <v>6</v>
      </c>
      <c r="F288" s="171">
        <v>60000</v>
      </c>
      <c r="G288" s="171">
        <v>750</v>
      </c>
      <c r="H288" s="166">
        <v>117395.02</v>
      </c>
      <c r="I288" s="158">
        <f t="shared" si="4"/>
        <v>6.3886866751247193E-3</v>
      </c>
      <c r="J288" s="171">
        <v>45000000</v>
      </c>
      <c r="K288" s="167">
        <f t="shared" ref="K288:K297" si="10">F288*I288</f>
        <v>383.32120050748318</v>
      </c>
      <c r="L288" s="167">
        <f t="shared" si="8"/>
        <v>49842.260732950432</v>
      </c>
      <c r="M288" s="164" t="s">
        <v>173</v>
      </c>
    </row>
    <row r="289" spans="5:13" x14ac:dyDescent="0.25">
      <c r="E289" s="170" t="s">
        <v>6</v>
      </c>
      <c r="F289" s="171">
        <v>2</v>
      </c>
      <c r="G289" s="171">
        <v>70000</v>
      </c>
      <c r="H289" s="166">
        <v>117395.02</v>
      </c>
      <c r="I289" s="158">
        <f t="shared" si="4"/>
        <v>0.59627742301164055</v>
      </c>
      <c r="J289" s="171">
        <v>140000</v>
      </c>
      <c r="K289" s="167">
        <f t="shared" si="10"/>
        <v>1.1925548460232811</v>
      </c>
      <c r="L289" s="167">
        <f t="shared" si="8"/>
        <v>49843.453287796452</v>
      </c>
      <c r="M289" s="164" t="s">
        <v>192</v>
      </c>
    </row>
    <row r="290" spans="5:13" x14ac:dyDescent="0.25">
      <c r="E290" s="170" t="s">
        <v>6</v>
      </c>
      <c r="F290" s="171">
        <v>2</v>
      </c>
      <c r="G290" s="171">
        <v>2700</v>
      </c>
      <c r="H290" s="166">
        <v>117395.02</v>
      </c>
      <c r="I290" s="158">
        <f t="shared" si="4"/>
        <v>2.2999272030448992E-2</v>
      </c>
      <c r="J290" s="171">
        <v>5400</v>
      </c>
      <c r="K290" s="167">
        <f t="shared" si="10"/>
        <v>4.5998544060897983E-2</v>
      </c>
      <c r="L290" s="167">
        <f t="shared" si="8"/>
        <v>49843.499286340513</v>
      </c>
      <c r="M290" s="164" t="s">
        <v>193</v>
      </c>
    </row>
    <row r="291" spans="5:13" x14ac:dyDescent="0.25">
      <c r="E291" s="178" t="s">
        <v>7</v>
      </c>
      <c r="F291" s="179">
        <v>500</v>
      </c>
      <c r="G291" s="179">
        <v>28000</v>
      </c>
      <c r="H291" s="157">
        <v>100980.1296</v>
      </c>
      <c r="I291" s="158">
        <f t="shared" si="4"/>
        <v>0.27728227435350805</v>
      </c>
      <c r="J291" s="179">
        <v>14000000</v>
      </c>
      <c r="K291" s="163">
        <f t="shared" si="10"/>
        <v>138.64113717675403</v>
      </c>
      <c r="L291" s="163">
        <f t="shared" si="8"/>
        <v>49982.140423517267</v>
      </c>
      <c r="M291" s="153" t="s">
        <v>171</v>
      </c>
    </row>
    <row r="292" spans="5:13" x14ac:dyDescent="0.25">
      <c r="E292" s="178" t="s">
        <v>7</v>
      </c>
      <c r="F292" s="179">
        <v>500</v>
      </c>
      <c r="G292" s="179">
        <v>30000</v>
      </c>
      <c r="H292" s="157">
        <v>100980.1296</v>
      </c>
      <c r="I292" s="158">
        <f t="shared" si="4"/>
        <v>0.29708815109304437</v>
      </c>
      <c r="J292" s="179">
        <v>15000000</v>
      </c>
      <c r="K292" s="163">
        <f t="shared" si="10"/>
        <v>148.54407554652218</v>
      </c>
      <c r="L292" s="163">
        <f t="shared" si="8"/>
        <v>50130.684499063791</v>
      </c>
      <c r="M292" s="153" t="s">
        <v>171</v>
      </c>
    </row>
    <row r="293" spans="5:13" x14ac:dyDescent="0.25">
      <c r="E293" s="178" t="s">
        <v>7</v>
      </c>
      <c r="F293" s="179">
        <v>500</v>
      </c>
      <c r="G293" s="179">
        <v>30000</v>
      </c>
      <c r="H293" s="157">
        <v>100980.1296</v>
      </c>
      <c r="I293" s="158">
        <f t="shared" si="4"/>
        <v>0.29708815109304437</v>
      </c>
      <c r="J293" s="179">
        <v>15000000</v>
      </c>
      <c r="K293" s="163">
        <f t="shared" si="10"/>
        <v>148.54407554652218</v>
      </c>
      <c r="L293" s="163">
        <f t="shared" si="8"/>
        <v>50279.228574610315</v>
      </c>
      <c r="M293" s="153" t="s">
        <v>171</v>
      </c>
    </row>
    <row r="294" spans="5:13" x14ac:dyDescent="0.25">
      <c r="E294" s="178" t="s">
        <v>7</v>
      </c>
      <c r="F294" s="179">
        <v>1000</v>
      </c>
      <c r="G294" s="179">
        <v>33000</v>
      </c>
      <c r="H294" s="157">
        <v>100980.1296</v>
      </c>
      <c r="I294" s="158">
        <f t="shared" ref="I294:I357" si="11">G294/H294</f>
        <v>0.32679696620234877</v>
      </c>
      <c r="J294" s="179">
        <v>33000000</v>
      </c>
      <c r="K294" s="163">
        <f t="shared" si="10"/>
        <v>326.79696620234876</v>
      </c>
      <c r="L294" s="163">
        <f t="shared" si="8"/>
        <v>50606.025540812661</v>
      </c>
      <c r="M294" s="153" t="s">
        <v>171</v>
      </c>
    </row>
    <row r="295" spans="5:13" x14ac:dyDescent="0.25">
      <c r="E295" s="178" t="s">
        <v>7</v>
      </c>
      <c r="F295" s="179">
        <v>62</v>
      </c>
      <c r="G295" s="179">
        <v>33000</v>
      </c>
      <c r="H295" s="157">
        <v>100980.1296</v>
      </c>
      <c r="I295" s="158">
        <f t="shared" si="11"/>
        <v>0.32679696620234877</v>
      </c>
      <c r="J295" s="179">
        <v>2046000</v>
      </c>
      <c r="K295" s="163">
        <f t="shared" si="10"/>
        <v>20.261411904545625</v>
      </c>
      <c r="L295" s="163">
        <f t="shared" si="8"/>
        <v>50626.286952717208</v>
      </c>
      <c r="M295" s="153" t="s">
        <v>171</v>
      </c>
    </row>
    <row r="296" spans="5:13" x14ac:dyDescent="0.25">
      <c r="E296" s="178" t="s">
        <v>7</v>
      </c>
      <c r="F296" s="179">
        <v>250</v>
      </c>
      <c r="G296" s="179">
        <v>33000</v>
      </c>
      <c r="H296" s="157">
        <v>100980.1296</v>
      </c>
      <c r="I296" s="158">
        <f t="shared" si="11"/>
        <v>0.32679696620234877</v>
      </c>
      <c r="J296" s="179">
        <v>8250000</v>
      </c>
      <c r="K296" s="163">
        <f t="shared" si="10"/>
        <v>81.699241550587189</v>
      </c>
      <c r="L296" s="163">
        <f t="shared" si="8"/>
        <v>50707.986194267796</v>
      </c>
      <c r="M296" s="153" t="s">
        <v>171</v>
      </c>
    </row>
    <row r="297" spans="5:13" x14ac:dyDescent="0.25">
      <c r="E297" s="178" t="s">
        <v>7</v>
      </c>
      <c r="F297" s="179">
        <v>133</v>
      </c>
      <c r="G297" s="179">
        <v>33000</v>
      </c>
      <c r="H297" s="157">
        <v>100980.1296</v>
      </c>
      <c r="I297" s="158">
        <f t="shared" si="11"/>
        <v>0.32679696620234877</v>
      </c>
      <c r="J297" s="179">
        <v>4389000</v>
      </c>
      <c r="K297" s="163">
        <f t="shared" si="10"/>
        <v>43.463996504912387</v>
      </c>
      <c r="L297" s="163">
        <f t="shared" si="8"/>
        <v>50751.45019077271</v>
      </c>
      <c r="M297" s="153" t="s">
        <v>171</v>
      </c>
    </row>
    <row r="298" spans="5:13" x14ac:dyDescent="0.25">
      <c r="E298" s="165" t="s">
        <v>7</v>
      </c>
      <c r="F298" s="166">
        <v>166</v>
      </c>
      <c r="G298" s="166">
        <v>12200</v>
      </c>
      <c r="H298" s="166">
        <v>136008.75</v>
      </c>
      <c r="I298" s="158">
        <f t="shared" si="11"/>
        <v>8.9700111206080485E-2</v>
      </c>
      <c r="J298" s="166">
        <v>2025200</v>
      </c>
      <c r="K298" s="167">
        <f>J298/H298</f>
        <v>14.890218460209361</v>
      </c>
      <c r="L298" s="167">
        <f t="shared" si="8"/>
        <v>50766.340409232922</v>
      </c>
      <c r="M298" s="164" t="s">
        <v>172</v>
      </c>
    </row>
    <row r="299" spans="5:13" x14ac:dyDescent="0.25">
      <c r="E299" s="165" t="s">
        <v>7</v>
      </c>
      <c r="F299" s="166">
        <v>50</v>
      </c>
      <c r="G299" s="166">
        <v>12250</v>
      </c>
      <c r="H299" s="166">
        <v>136008.75</v>
      </c>
      <c r="I299" s="158">
        <f t="shared" si="11"/>
        <v>9.0067734612662792E-2</v>
      </c>
      <c r="J299" s="166">
        <v>612500</v>
      </c>
      <c r="K299" s="167">
        <f>J299/H299</f>
        <v>4.5033867306331397</v>
      </c>
      <c r="L299" s="167">
        <f t="shared" si="8"/>
        <v>50770.843795963556</v>
      </c>
      <c r="M299" s="164" t="s">
        <v>172</v>
      </c>
    </row>
    <row r="300" spans="5:13" x14ac:dyDescent="0.25">
      <c r="E300" s="170" t="s">
        <v>7</v>
      </c>
      <c r="F300" s="171">
        <v>8000</v>
      </c>
      <c r="G300" s="171">
        <v>810</v>
      </c>
      <c r="H300" s="166">
        <v>136008.75</v>
      </c>
      <c r="I300" s="158">
        <f t="shared" si="11"/>
        <v>5.9554991866332127E-3</v>
      </c>
      <c r="J300" s="171">
        <v>6480000</v>
      </c>
      <c r="K300" s="167">
        <f t="shared" ref="K300:K306" si="12">F300*I300</f>
        <v>47.6439934930657</v>
      </c>
      <c r="L300" s="167">
        <f t="shared" si="8"/>
        <v>50818.487789456623</v>
      </c>
      <c r="M300" s="164" t="s">
        <v>173</v>
      </c>
    </row>
    <row r="301" spans="5:13" x14ac:dyDescent="0.25">
      <c r="E301" s="170" t="s">
        <v>7</v>
      </c>
      <c r="F301" s="171">
        <v>10000</v>
      </c>
      <c r="G301" s="171">
        <v>810</v>
      </c>
      <c r="H301" s="166">
        <v>136008.75</v>
      </c>
      <c r="I301" s="158">
        <f t="shared" si="11"/>
        <v>5.9554991866332127E-3</v>
      </c>
      <c r="J301" s="171">
        <v>8100000</v>
      </c>
      <c r="K301" s="167">
        <f t="shared" si="12"/>
        <v>59.554991866332131</v>
      </c>
      <c r="L301" s="167">
        <f t="shared" si="8"/>
        <v>50878.042781322954</v>
      </c>
      <c r="M301" s="164" t="s">
        <v>173</v>
      </c>
    </row>
    <row r="302" spans="5:13" x14ac:dyDescent="0.25">
      <c r="E302" s="170" t="s">
        <v>7</v>
      </c>
      <c r="F302" s="171">
        <v>9000</v>
      </c>
      <c r="G302" s="171">
        <v>820</v>
      </c>
      <c r="H302" s="166">
        <v>136008.75</v>
      </c>
      <c r="I302" s="158">
        <f t="shared" si="11"/>
        <v>6.0290238679496727E-3</v>
      </c>
      <c r="J302" s="171">
        <v>7380000</v>
      </c>
      <c r="K302" s="167">
        <f t="shared" si="12"/>
        <v>54.261214811547056</v>
      </c>
      <c r="L302" s="167">
        <f t="shared" si="8"/>
        <v>50932.303996134498</v>
      </c>
      <c r="M302" s="164" t="s">
        <v>173</v>
      </c>
    </row>
    <row r="303" spans="5:13" x14ac:dyDescent="0.25">
      <c r="E303" s="170" t="s">
        <v>7</v>
      </c>
      <c r="F303" s="171">
        <v>7900</v>
      </c>
      <c r="G303" s="171">
        <v>869</v>
      </c>
      <c r="H303" s="166">
        <v>136008.75</v>
      </c>
      <c r="I303" s="158">
        <f t="shared" si="11"/>
        <v>6.3892948064003235E-3</v>
      </c>
      <c r="J303" s="171">
        <v>6865100</v>
      </c>
      <c r="K303" s="167">
        <f t="shared" si="12"/>
        <v>50.475428970562554</v>
      </c>
      <c r="L303" s="167">
        <f t="shared" si="8"/>
        <v>50982.779425105058</v>
      </c>
      <c r="M303" s="164" t="s">
        <v>173</v>
      </c>
    </row>
    <row r="304" spans="5:13" x14ac:dyDescent="0.25">
      <c r="E304" s="170" t="s">
        <v>7</v>
      </c>
      <c r="F304" s="171">
        <v>2500</v>
      </c>
      <c r="G304" s="171">
        <v>869</v>
      </c>
      <c r="H304" s="166">
        <v>136008.75</v>
      </c>
      <c r="I304" s="158">
        <f t="shared" si="11"/>
        <v>6.3892948064003235E-3</v>
      </c>
      <c r="J304" s="171">
        <v>2172500</v>
      </c>
      <c r="K304" s="167">
        <f t="shared" si="12"/>
        <v>15.973237016000809</v>
      </c>
      <c r="L304" s="167">
        <f t="shared" si="8"/>
        <v>50998.752662121056</v>
      </c>
      <c r="M304" s="164" t="s">
        <v>173</v>
      </c>
    </row>
    <row r="305" spans="5:13" x14ac:dyDescent="0.25">
      <c r="E305" s="170" t="s">
        <v>7</v>
      </c>
      <c r="F305" s="171">
        <v>57000</v>
      </c>
      <c r="G305" s="171">
        <v>870</v>
      </c>
      <c r="H305" s="166">
        <v>136008.75</v>
      </c>
      <c r="I305" s="158">
        <f t="shared" si="11"/>
        <v>6.3966472745319693E-3</v>
      </c>
      <c r="J305" s="171">
        <v>49590000</v>
      </c>
      <c r="K305" s="167">
        <f t="shared" si="12"/>
        <v>364.60889464832223</v>
      </c>
      <c r="L305" s="167">
        <f t="shared" si="8"/>
        <v>51363.361556769378</v>
      </c>
      <c r="M305" s="164" t="s">
        <v>173</v>
      </c>
    </row>
    <row r="306" spans="5:13" x14ac:dyDescent="0.25">
      <c r="E306" s="170" t="s">
        <v>7</v>
      </c>
      <c r="F306" s="171">
        <v>43000</v>
      </c>
      <c r="G306" s="171">
        <v>870</v>
      </c>
      <c r="H306" s="166">
        <v>136008.75</v>
      </c>
      <c r="I306" s="158">
        <f t="shared" si="11"/>
        <v>6.3966472745319693E-3</v>
      </c>
      <c r="J306" s="171">
        <v>37410000</v>
      </c>
      <c r="K306" s="167">
        <f t="shared" si="12"/>
        <v>275.05583280487468</v>
      </c>
      <c r="L306" s="167">
        <f t="shared" si="8"/>
        <v>51638.41738957425</v>
      </c>
      <c r="M306" s="164" t="s">
        <v>173</v>
      </c>
    </row>
    <row r="307" spans="5:13" x14ac:dyDescent="0.25">
      <c r="E307" s="170" t="s">
        <v>7</v>
      </c>
      <c r="F307" s="171">
        <v>2</v>
      </c>
      <c r="G307" s="171">
        <v>61526</v>
      </c>
      <c r="H307" s="166">
        <v>136008.75</v>
      </c>
      <c r="I307" s="158">
        <f t="shared" si="11"/>
        <v>0.4523679542676482</v>
      </c>
      <c r="J307" s="171">
        <v>123175.05</v>
      </c>
      <c r="K307" s="167">
        <f>J307/H307</f>
        <v>0.90564062973889548</v>
      </c>
      <c r="L307" s="167">
        <f t="shared" si="8"/>
        <v>51639.323030203988</v>
      </c>
      <c r="M307" s="164" t="s">
        <v>194</v>
      </c>
    </row>
    <row r="308" spans="5:13" x14ac:dyDescent="0.25">
      <c r="E308" s="170">
        <v>43934</v>
      </c>
      <c r="F308" s="171">
        <v>15</v>
      </c>
      <c r="G308" s="171">
        <v>55000</v>
      </c>
      <c r="H308" s="171">
        <v>136008.75</v>
      </c>
      <c r="I308" s="172">
        <f t="shared" si="11"/>
        <v>0.40438574724052678</v>
      </c>
      <c r="J308" s="171">
        <v>825000</v>
      </c>
      <c r="K308" s="173">
        <f t="shared" ref="K308:K333" si="13">F308*I308</f>
        <v>6.0657862086079017</v>
      </c>
      <c r="L308" s="173">
        <f t="shared" si="8"/>
        <v>51645.388816412596</v>
      </c>
      <c r="M308" s="164" t="s">
        <v>174</v>
      </c>
    </row>
    <row r="309" spans="5:13" x14ac:dyDescent="0.25">
      <c r="E309" s="170" t="s">
        <v>7</v>
      </c>
      <c r="F309" s="171">
        <v>950</v>
      </c>
      <c r="G309" s="171">
        <v>16000</v>
      </c>
      <c r="H309" s="166">
        <v>136008.75</v>
      </c>
      <c r="I309" s="158">
        <f t="shared" si="11"/>
        <v>0.11763949010633507</v>
      </c>
      <c r="J309" s="171">
        <v>15200000</v>
      </c>
      <c r="K309" s="167">
        <f t="shared" si="13"/>
        <v>111.75751560101831</v>
      </c>
      <c r="L309" s="167">
        <f t="shared" si="8"/>
        <v>51757.146332013617</v>
      </c>
      <c r="M309" s="164" t="s">
        <v>187</v>
      </c>
    </row>
    <row r="310" spans="5:13" x14ac:dyDescent="0.25">
      <c r="E310" s="178" t="s">
        <v>8</v>
      </c>
      <c r="F310" s="179">
        <v>1385</v>
      </c>
      <c r="G310" s="179">
        <v>36000</v>
      </c>
      <c r="H310" s="157">
        <v>105906.6942</v>
      </c>
      <c r="I310" s="158">
        <f t="shared" si="11"/>
        <v>0.33992185547795145</v>
      </c>
      <c r="J310" s="179">
        <v>49860000</v>
      </c>
      <c r="K310" s="163">
        <f t="shared" si="13"/>
        <v>470.79176983696277</v>
      </c>
      <c r="L310" s="163">
        <f t="shared" si="8"/>
        <v>52227.938101850581</v>
      </c>
      <c r="M310" s="153" t="s">
        <v>171</v>
      </c>
    </row>
    <row r="311" spans="5:13" x14ac:dyDescent="0.25">
      <c r="E311" s="178" t="s">
        <v>8</v>
      </c>
      <c r="F311" s="179">
        <v>719</v>
      </c>
      <c r="G311" s="179">
        <v>36000</v>
      </c>
      <c r="H311" s="157">
        <v>105906.6942</v>
      </c>
      <c r="I311" s="158">
        <f t="shared" si="11"/>
        <v>0.33992185547795145</v>
      </c>
      <c r="J311" s="179">
        <v>25884000</v>
      </c>
      <c r="K311" s="163">
        <f t="shared" si="13"/>
        <v>244.4038140886471</v>
      </c>
      <c r="L311" s="163">
        <f t="shared" si="8"/>
        <v>52472.341915939229</v>
      </c>
      <c r="M311" s="153" t="s">
        <v>171</v>
      </c>
    </row>
    <row r="312" spans="5:13" x14ac:dyDescent="0.25">
      <c r="E312" s="178" t="s">
        <v>8</v>
      </c>
      <c r="F312" s="179">
        <v>200</v>
      </c>
      <c r="G312" s="179">
        <v>37000</v>
      </c>
      <c r="H312" s="157">
        <v>105906.6942</v>
      </c>
      <c r="I312" s="158">
        <f t="shared" si="11"/>
        <v>0.34936412924122789</v>
      </c>
      <c r="J312" s="179">
        <v>7400000</v>
      </c>
      <c r="K312" s="163">
        <f t="shared" si="13"/>
        <v>69.872825848245583</v>
      </c>
      <c r="L312" s="163">
        <f t="shared" si="8"/>
        <v>52542.214741787473</v>
      </c>
      <c r="M312" s="153" t="s">
        <v>171</v>
      </c>
    </row>
    <row r="313" spans="5:13" x14ac:dyDescent="0.25">
      <c r="E313" s="170" t="s">
        <v>8</v>
      </c>
      <c r="F313" s="171">
        <v>19494</v>
      </c>
      <c r="G313" s="171">
        <v>910</v>
      </c>
      <c r="H313" s="166">
        <v>138053.53</v>
      </c>
      <c r="I313" s="158">
        <f t="shared" si="11"/>
        <v>6.5916460086170919E-3</v>
      </c>
      <c r="J313" s="171">
        <v>17739540</v>
      </c>
      <c r="K313" s="167">
        <f t="shared" si="13"/>
        <v>128.49754729198159</v>
      </c>
      <c r="L313" s="167">
        <f t="shared" si="8"/>
        <v>52670.712289079456</v>
      </c>
      <c r="M313" s="164" t="s">
        <v>173</v>
      </c>
    </row>
    <row r="314" spans="5:13" x14ac:dyDescent="0.25">
      <c r="E314" s="170" t="s">
        <v>8</v>
      </c>
      <c r="F314" s="171">
        <v>10000</v>
      </c>
      <c r="G314" s="171">
        <v>910</v>
      </c>
      <c r="H314" s="166">
        <v>138053.53</v>
      </c>
      <c r="I314" s="158">
        <f t="shared" si="11"/>
        <v>6.5916460086170919E-3</v>
      </c>
      <c r="J314" s="171">
        <v>9100000</v>
      </c>
      <c r="K314" s="167">
        <f t="shared" si="13"/>
        <v>65.916460086170915</v>
      </c>
      <c r="L314" s="167">
        <f t="shared" si="8"/>
        <v>52736.628749165626</v>
      </c>
      <c r="M314" s="164" t="s">
        <v>173</v>
      </c>
    </row>
    <row r="315" spans="5:13" x14ac:dyDescent="0.25">
      <c r="E315" s="170" t="s">
        <v>8</v>
      </c>
      <c r="F315" s="171">
        <v>10000</v>
      </c>
      <c r="G315" s="171">
        <v>910</v>
      </c>
      <c r="H315" s="166">
        <v>138053.53</v>
      </c>
      <c r="I315" s="158">
        <f t="shared" si="11"/>
        <v>6.5916460086170919E-3</v>
      </c>
      <c r="J315" s="171">
        <v>9100000</v>
      </c>
      <c r="K315" s="167">
        <f t="shared" si="13"/>
        <v>65.916460086170915</v>
      </c>
      <c r="L315" s="167">
        <f t="shared" si="8"/>
        <v>52802.545209251795</v>
      </c>
      <c r="M315" s="164" t="s">
        <v>173</v>
      </c>
    </row>
    <row r="316" spans="5:13" x14ac:dyDescent="0.25">
      <c r="E316" s="170" t="s">
        <v>8</v>
      </c>
      <c r="F316" s="171">
        <v>10000</v>
      </c>
      <c r="G316" s="171">
        <v>910</v>
      </c>
      <c r="H316" s="166">
        <v>138053.53</v>
      </c>
      <c r="I316" s="158">
        <f t="shared" si="11"/>
        <v>6.5916460086170919E-3</v>
      </c>
      <c r="J316" s="171">
        <v>9100000</v>
      </c>
      <c r="K316" s="167">
        <f t="shared" si="13"/>
        <v>65.916460086170915</v>
      </c>
      <c r="L316" s="167">
        <f t="shared" si="8"/>
        <v>52868.461669337965</v>
      </c>
      <c r="M316" s="164" t="s">
        <v>173</v>
      </c>
    </row>
    <row r="317" spans="5:13" x14ac:dyDescent="0.25">
      <c r="E317" s="170" t="s">
        <v>8</v>
      </c>
      <c r="F317" s="171">
        <v>24485</v>
      </c>
      <c r="G317" s="171">
        <v>925</v>
      </c>
      <c r="H317" s="166">
        <v>138053.53</v>
      </c>
      <c r="I317" s="158">
        <f t="shared" si="11"/>
        <v>6.7002995142536378E-3</v>
      </c>
      <c r="J317" s="171">
        <v>22648625</v>
      </c>
      <c r="K317" s="167">
        <f t="shared" si="13"/>
        <v>164.05683360650033</v>
      </c>
      <c r="L317" s="167">
        <f t="shared" si="8"/>
        <v>53032.518502944462</v>
      </c>
      <c r="M317" s="164" t="s">
        <v>173</v>
      </c>
    </row>
    <row r="318" spans="5:13" x14ac:dyDescent="0.25">
      <c r="E318" s="170" t="s">
        <v>8</v>
      </c>
      <c r="F318" s="171">
        <v>2500</v>
      </c>
      <c r="G318" s="171">
        <v>925</v>
      </c>
      <c r="H318" s="166">
        <v>138053.53</v>
      </c>
      <c r="I318" s="158">
        <f t="shared" si="11"/>
        <v>6.7002995142536378E-3</v>
      </c>
      <c r="J318" s="171">
        <v>2312500</v>
      </c>
      <c r="K318" s="167">
        <f t="shared" si="13"/>
        <v>16.750748785634094</v>
      </c>
      <c r="L318" s="167">
        <f t="shared" si="8"/>
        <v>53049.269251730097</v>
      </c>
      <c r="M318" s="164" t="s">
        <v>173</v>
      </c>
    </row>
    <row r="319" spans="5:13" x14ac:dyDescent="0.25">
      <c r="E319" s="170" t="s">
        <v>8</v>
      </c>
      <c r="F319" s="171">
        <v>10000</v>
      </c>
      <c r="G319" s="171">
        <v>925</v>
      </c>
      <c r="H319" s="166">
        <v>138053.53</v>
      </c>
      <c r="I319" s="158">
        <f t="shared" si="11"/>
        <v>6.7002995142536378E-3</v>
      </c>
      <c r="J319" s="171">
        <v>9250000</v>
      </c>
      <c r="K319" s="167">
        <f t="shared" si="13"/>
        <v>67.002995142536378</v>
      </c>
      <c r="L319" s="167">
        <f t="shared" si="8"/>
        <v>53116.272246872635</v>
      </c>
      <c r="M319" s="164" t="s">
        <v>173</v>
      </c>
    </row>
    <row r="320" spans="5:13" x14ac:dyDescent="0.25">
      <c r="E320" s="170" t="s">
        <v>8</v>
      </c>
      <c r="F320" s="171">
        <v>29437</v>
      </c>
      <c r="G320" s="171">
        <v>950</v>
      </c>
      <c r="H320" s="166">
        <v>138053.53</v>
      </c>
      <c r="I320" s="158">
        <f t="shared" si="11"/>
        <v>6.8813886903145473E-3</v>
      </c>
      <c r="J320" s="171">
        <v>27965150</v>
      </c>
      <c r="K320" s="167">
        <f t="shared" si="13"/>
        <v>202.56743887678934</v>
      </c>
      <c r="L320" s="167">
        <f t="shared" si="8"/>
        <v>53318.839685749423</v>
      </c>
      <c r="M320" s="164" t="s">
        <v>173</v>
      </c>
    </row>
    <row r="321" spans="5:13" x14ac:dyDescent="0.25">
      <c r="E321" s="170">
        <v>43935</v>
      </c>
      <c r="F321" s="171">
        <v>10</v>
      </c>
      <c r="G321" s="171">
        <v>1123</v>
      </c>
      <c r="H321" s="171">
        <v>138053.53</v>
      </c>
      <c r="I321" s="172">
        <f t="shared" si="11"/>
        <v>8.1345257886560381E-3</v>
      </c>
      <c r="J321" s="171">
        <v>11230</v>
      </c>
      <c r="K321" s="173">
        <f t="shared" si="13"/>
        <v>8.1345257886560385E-2</v>
      </c>
      <c r="L321" s="173">
        <f t="shared" si="8"/>
        <v>53318.92103100731</v>
      </c>
      <c r="M321" s="164" t="s">
        <v>175</v>
      </c>
    </row>
    <row r="322" spans="5:13" x14ac:dyDescent="0.25">
      <c r="E322" s="170">
        <v>43935</v>
      </c>
      <c r="F322" s="171">
        <v>2</v>
      </c>
      <c r="G322" s="171">
        <v>65000</v>
      </c>
      <c r="H322" s="171">
        <v>138053.53</v>
      </c>
      <c r="I322" s="172">
        <f t="shared" si="11"/>
        <v>0.47083185775836373</v>
      </c>
      <c r="J322" s="171">
        <v>130000</v>
      </c>
      <c r="K322" s="173">
        <f t="shared" si="13"/>
        <v>0.94166371551672745</v>
      </c>
      <c r="L322" s="173">
        <f t="shared" si="8"/>
        <v>53319.862694722826</v>
      </c>
      <c r="M322" s="164" t="s">
        <v>174</v>
      </c>
    </row>
    <row r="323" spans="5:13" x14ac:dyDescent="0.25">
      <c r="E323" s="178" t="s">
        <v>9</v>
      </c>
      <c r="F323" s="179">
        <v>61</v>
      </c>
      <c r="G323" s="179">
        <v>37000</v>
      </c>
      <c r="H323" s="157">
        <v>113833.96920000001</v>
      </c>
      <c r="I323" s="158">
        <f t="shared" si="11"/>
        <v>0.32503478759484383</v>
      </c>
      <c r="J323" s="179">
        <v>2257000</v>
      </c>
      <c r="K323" s="163">
        <f t="shared" si="13"/>
        <v>19.827122043285474</v>
      </c>
      <c r="L323" s="163">
        <f t="shared" si="8"/>
        <v>53339.689816766113</v>
      </c>
      <c r="M323" s="153" t="s">
        <v>171</v>
      </c>
    </row>
    <row r="324" spans="5:13" x14ac:dyDescent="0.25">
      <c r="E324" s="178" t="s">
        <v>9</v>
      </c>
      <c r="F324" s="179">
        <v>213</v>
      </c>
      <c r="G324" s="179">
        <v>38000</v>
      </c>
      <c r="H324" s="157">
        <v>113833.96920000001</v>
      </c>
      <c r="I324" s="158">
        <f t="shared" si="11"/>
        <v>0.33381951158389367</v>
      </c>
      <c r="J324" s="179">
        <v>8094000</v>
      </c>
      <c r="K324" s="163">
        <f t="shared" si="13"/>
        <v>71.103555967369346</v>
      </c>
      <c r="L324" s="163">
        <f t="shared" ref="L324:L387" si="14">L323+K324</f>
        <v>53410.793372733482</v>
      </c>
      <c r="M324" s="153" t="s">
        <v>171</v>
      </c>
    </row>
    <row r="325" spans="5:13" x14ac:dyDescent="0.25">
      <c r="E325" s="178" t="s">
        <v>9</v>
      </c>
      <c r="F325" s="179">
        <v>500</v>
      </c>
      <c r="G325" s="179">
        <v>38000</v>
      </c>
      <c r="H325" s="157">
        <v>113833.96920000001</v>
      </c>
      <c r="I325" s="158">
        <f t="shared" si="11"/>
        <v>0.33381951158389367</v>
      </c>
      <c r="J325" s="179">
        <v>19000000</v>
      </c>
      <c r="K325" s="163">
        <f t="shared" si="13"/>
        <v>166.90975579194682</v>
      </c>
      <c r="L325" s="163">
        <f t="shared" si="14"/>
        <v>53577.703128525427</v>
      </c>
      <c r="M325" s="153" t="s">
        <v>171</v>
      </c>
    </row>
    <row r="326" spans="5:13" x14ac:dyDescent="0.25">
      <c r="E326" s="178" t="s">
        <v>9</v>
      </c>
      <c r="F326" s="179">
        <v>287</v>
      </c>
      <c r="G326" s="179">
        <v>38000</v>
      </c>
      <c r="H326" s="157">
        <v>113833.96920000001</v>
      </c>
      <c r="I326" s="158">
        <f t="shared" si="11"/>
        <v>0.33381951158389367</v>
      </c>
      <c r="J326" s="179">
        <v>10906000</v>
      </c>
      <c r="K326" s="163">
        <f t="shared" si="13"/>
        <v>95.806199824577476</v>
      </c>
      <c r="L326" s="163">
        <f t="shared" si="14"/>
        <v>53673.509328350003</v>
      </c>
      <c r="M326" s="153" t="s">
        <v>171</v>
      </c>
    </row>
    <row r="327" spans="5:13" x14ac:dyDescent="0.25">
      <c r="E327" s="178" t="s">
        <v>9</v>
      </c>
      <c r="F327" s="179">
        <v>133</v>
      </c>
      <c r="G327" s="179">
        <v>38000</v>
      </c>
      <c r="H327" s="157">
        <v>113833.96920000001</v>
      </c>
      <c r="I327" s="158">
        <f t="shared" si="11"/>
        <v>0.33381951158389367</v>
      </c>
      <c r="J327" s="179">
        <v>5054000</v>
      </c>
      <c r="K327" s="163">
        <f t="shared" si="13"/>
        <v>44.397995040657861</v>
      </c>
      <c r="L327" s="163">
        <f t="shared" si="14"/>
        <v>53717.90732339066</v>
      </c>
      <c r="M327" s="153" t="s">
        <v>171</v>
      </c>
    </row>
    <row r="328" spans="5:13" x14ac:dyDescent="0.25">
      <c r="E328" s="178" t="s">
        <v>9</v>
      </c>
      <c r="F328" s="179">
        <v>47</v>
      </c>
      <c r="G328" s="179">
        <v>39000</v>
      </c>
      <c r="H328" s="157">
        <v>113833.96920000001</v>
      </c>
      <c r="I328" s="158">
        <f t="shared" si="11"/>
        <v>0.34260423557294351</v>
      </c>
      <c r="J328" s="179">
        <v>1833000</v>
      </c>
      <c r="K328" s="163">
        <f t="shared" si="13"/>
        <v>16.102399071928346</v>
      </c>
      <c r="L328" s="163">
        <f t="shared" si="14"/>
        <v>53734.009722462586</v>
      </c>
      <c r="M328" s="153" t="s">
        <v>171</v>
      </c>
    </row>
    <row r="329" spans="5:13" x14ac:dyDescent="0.25">
      <c r="E329" s="178" t="s">
        <v>9</v>
      </c>
      <c r="F329" s="179">
        <v>1060</v>
      </c>
      <c r="G329" s="179">
        <v>39000</v>
      </c>
      <c r="H329" s="157">
        <v>113833.96920000001</v>
      </c>
      <c r="I329" s="158">
        <f t="shared" si="11"/>
        <v>0.34260423557294351</v>
      </c>
      <c r="J329" s="179">
        <v>41340000</v>
      </c>
      <c r="K329" s="163">
        <f t="shared" si="13"/>
        <v>363.1604897073201</v>
      </c>
      <c r="L329" s="163">
        <f t="shared" si="14"/>
        <v>54097.170212169905</v>
      </c>
      <c r="M329" s="153" t="s">
        <v>171</v>
      </c>
    </row>
    <row r="330" spans="5:13" x14ac:dyDescent="0.25">
      <c r="E330" s="178" t="s">
        <v>9</v>
      </c>
      <c r="F330" s="179">
        <v>7</v>
      </c>
      <c r="G330" s="179">
        <v>39000</v>
      </c>
      <c r="H330" s="157">
        <v>113833.96920000001</v>
      </c>
      <c r="I330" s="158">
        <f t="shared" si="11"/>
        <v>0.34260423557294351</v>
      </c>
      <c r="J330" s="179">
        <v>273000</v>
      </c>
      <c r="K330" s="163">
        <f t="shared" si="13"/>
        <v>2.3982296490106045</v>
      </c>
      <c r="L330" s="163">
        <f t="shared" si="14"/>
        <v>54099.568441818919</v>
      </c>
      <c r="M330" s="153" t="s">
        <v>171</v>
      </c>
    </row>
    <row r="331" spans="5:13" x14ac:dyDescent="0.25">
      <c r="E331" s="178" t="s">
        <v>9</v>
      </c>
      <c r="F331" s="179">
        <v>300</v>
      </c>
      <c r="G331" s="179">
        <v>39000</v>
      </c>
      <c r="H331" s="157">
        <v>113833.96920000001</v>
      </c>
      <c r="I331" s="158">
        <f t="shared" si="11"/>
        <v>0.34260423557294351</v>
      </c>
      <c r="J331" s="179">
        <v>11700000</v>
      </c>
      <c r="K331" s="163">
        <f t="shared" si="13"/>
        <v>102.78127067188305</v>
      </c>
      <c r="L331" s="163">
        <f t="shared" si="14"/>
        <v>54202.349712490803</v>
      </c>
      <c r="M331" s="153" t="s">
        <v>171</v>
      </c>
    </row>
    <row r="332" spans="5:13" x14ac:dyDescent="0.25">
      <c r="E332" s="178" t="s">
        <v>9</v>
      </c>
      <c r="F332" s="179">
        <v>33</v>
      </c>
      <c r="G332" s="179">
        <v>40000</v>
      </c>
      <c r="H332" s="157">
        <v>113833.96920000001</v>
      </c>
      <c r="I332" s="158">
        <f t="shared" si="11"/>
        <v>0.35138895956199334</v>
      </c>
      <c r="J332" s="179">
        <v>1320000</v>
      </c>
      <c r="K332" s="163">
        <f t="shared" si="13"/>
        <v>11.595835665545779</v>
      </c>
      <c r="L332" s="163">
        <f t="shared" si="14"/>
        <v>54213.945548156349</v>
      </c>
      <c r="M332" s="153" t="s">
        <v>171</v>
      </c>
    </row>
    <row r="333" spans="5:13" x14ac:dyDescent="0.25">
      <c r="E333" s="178" t="s">
        <v>9</v>
      </c>
      <c r="F333" s="179">
        <v>700</v>
      </c>
      <c r="G333" s="179">
        <v>40000</v>
      </c>
      <c r="H333" s="157">
        <v>113833.96920000001</v>
      </c>
      <c r="I333" s="158">
        <f t="shared" si="11"/>
        <v>0.35138895956199334</v>
      </c>
      <c r="J333" s="179">
        <v>28000000</v>
      </c>
      <c r="K333" s="163">
        <f t="shared" si="13"/>
        <v>245.97227169339533</v>
      </c>
      <c r="L333" s="163">
        <f t="shared" si="14"/>
        <v>54459.917819849747</v>
      </c>
      <c r="M333" s="153" t="s">
        <v>171</v>
      </c>
    </row>
    <row r="334" spans="5:13" x14ac:dyDescent="0.25">
      <c r="E334" s="165" t="s">
        <v>9</v>
      </c>
      <c r="F334" s="166">
        <v>13</v>
      </c>
      <c r="G334" s="166">
        <v>17000</v>
      </c>
      <c r="H334" s="166">
        <v>134804.72</v>
      </c>
      <c r="I334" s="158">
        <f t="shared" si="11"/>
        <v>0.1261083439808339</v>
      </c>
      <c r="J334" s="166">
        <v>221000</v>
      </c>
      <c r="K334" s="167">
        <f>J334/H334</f>
        <v>1.6394084717508408</v>
      </c>
      <c r="L334" s="167">
        <f t="shared" si="14"/>
        <v>54461.557228321501</v>
      </c>
      <c r="M334" s="164" t="s">
        <v>172</v>
      </c>
    </row>
    <row r="335" spans="5:13" x14ac:dyDescent="0.25">
      <c r="E335" s="170" t="s">
        <v>9</v>
      </c>
      <c r="F335" s="171">
        <v>10000</v>
      </c>
      <c r="G335" s="171">
        <v>1100</v>
      </c>
      <c r="H335" s="166">
        <v>134804.72</v>
      </c>
      <c r="I335" s="158">
        <f t="shared" si="11"/>
        <v>8.1599516693480756E-3</v>
      </c>
      <c r="J335" s="171">
        <v>11000000</v>
      </c>
      <c r="K335" s="167">
        <f t="shared" ref="K335:K346" si="15">F335*I335</f>
        <v>81.599516693480751</v>
      </c>
      <c r="L335" s="167">
        <f t="shared" si="14"/>
        <v>54543.156745014981</v>
      </c>
      <c r="M335" s="164" t="s">
        <v>173</v>
      </c>
    </row>
    <row r="336" spans="5:13" x14ac:dyDescent="0.25">
      <c r="E336" s="170" t="s">
        <v>9</v>
      </c>
      <c r="F336" s="171">
        <v>964</v>
      </c>
      <c r="G336" s="171">
        <v>1100</v>
      </c>
      <c r="H336" s="166">
        <v>134804.72</v>
      </c>
      <c r="I336" s="158">
        <f t="shared" si="11"/>
        <v>8.1599516693480756E-3</v>
      </c>
      <c r="J336" s="171">
        <v>1060400</v>
      </c>
      <c r="K336" s="167">
        <f t="shared" si="15"/>
        <v>7.8661934092515446</v>
      </c>
      <c r="L336" s="167">
        <f t="shared" si="14"/>
        <v>54551.022938424234</v>
      </c>
      <c r="M336" s="164" t="s">
        <v>173</v>
      </c>
    </row>
    <row r="337" spans="5:13" x14ac:dyDescent="0.25">
      <c r="E337" s="170" t="s">
        <v>9</v>
      </c>
      <c r="F337" s="171">
        <v>2000</v>
      </c>
      <c r="G337" s="171">
        <v>1100</v>
      </c>
      <c r="H337" s="166">
        <v>134804.72</v>
      </c>
      <c r="I337" s="158">
        <f t="shared" si="11"/>
        <v>8.1599516693480756E-3</v>
      </c>
      <c r="J337" s="171">
        <v>2200000</v>
      </c>
      <c r="K337" s="167">
        <f t="shared" si="15"/>
        <v>16.31990333869615</v>
      </c>
      <c r="L337" s="167">
        <f t="shared" si="14"/>
        <v>54567.342841762933</v>
      </c>
      <c r="M337" s="164" t="s">
        <v>173</v>
      </c>
    </row>
    <row r="338" spans="5:13" x14ac:dyDescent="0.25">
      <c r="E338" s="170" t="s">
        <v>9</v>
      </c>
      <c r="F338" s="171">
        <v>2500</v>
      </c>
      <c r="G338" s="171">
        <v>1100</v>
      </c>
      <c r="H338" s="166">
        <v>134804.72</v>
      </c>
      <c r="I338" s="158">
        <f t="shared" si="11"/>
        <v>8.1599516693480756E-3</v>
      </c>
      <c r="J338" s="171">
        <v>2750000</v>
      </c>
      <c r="K338" s="167">
        <f t="shared" si="15"/>
        <v>20.399879173370188</v>
      </c>
      <c r="L338" s="167">
        <f t="shared" si="14"/>
        <v>54587.742720936301</v>
      </c>
      <c r="M338" s="164" t="s">
        <v>173</v>
      </c>
    </row>
    <row r="339" spans="5:13" x14ac:dyDescent="0.25">
      <c r="E339" s="170" t="s">
        <v>9</v>
      </c>
      <c r="F339" s="171">
        <v>1</v>
      </c>
      <c r="G339" s="171">
        <v>30</v>
      </c>
      <c r="H339" s="166">
        <v>134804.72</v>
      </c>
      <c r="I339" s="158">
        <f t="shared" si="11"/>
        <v>2.2254413643676572E-4</v>
      </c>
      <c r="J339" s="171">
        <v>30</v>
      </c>
      <c r="K339" s="167">
        <f t="shared" si="15"/>
        <v>2.2254413643676572E-4</v>
      </c>
      <c r="L339" s="167">
        <f t="shared" si="14"/>
        <v>54587.742943480436</v>
      </c>
      <c r="M339" s="164" t="s">
        <v>178</v>
      </c>
    </row>
    <row r="340" spans="5:13" x14ac:dyDescent="0.25">
      <c r="E340" s="170" t="s">
        <v>9</v>
      </c>
      <c r="F340" s="171">
        <v>10</v>
      </c>
      <c r="G340" s="171">
        <v>37000</v>
      </c>
      <c r="H340" s="166">
        <v>134804.72</v>
      </c>
      <c r="I340" s="158">
        <f t="shared" si="11"/>
        <v>0.27447110160534438</v>
      </c>
      <c r="J340" s="171">
        <v>370000</v>
      </c>
      <c r="K340" s="167">
        <f t="shared" si="15"/>
        <v>2.7447110160534436</v>
      </c>
      <c r="L340" s="167">
        <f t="shared" si="14"/>
        <v>54590.487654496486</v>
      </c>
      <c r="M340" s="164" t="s">
        <v>190</v>
      </c>
    </row>
    <row r="341" spans="5:13" x14ac:dyDescent="0.25">
      <c r="E341" s="170" t="s">
        <v>9</v>
      </c>
      <c r="F341" s="171">
        <v>1</v>
      </c>
      <c r="G341" s="171">
        <v>350000</v>
      </c>
      <c r="H341" s="166">
        <v>134804.72</v>
      </c>
      <c r="I341" s="158">
        <f t="shared" si="11"/>
        <v>2.5963482584289332</v>
      </c>
      <c r="J341" s="171">
        <v>350000</v>
      </c>
      <c r="K341" s="167">
        <f t="shared" si="15"/>
        <v>2.5963482584289332</v>
      </c>
      <c r="L341" s="167">
        <f t="shared" si="14"/>
        <v>54593.084002754913</v>
      </c>
      <c r="M341" s="164" t="s">
        <v>195</v>
      </c>
    </row>
    <row r="342" spans="5:13" x14ac:dyDescent="0.25">
      <c r="E342" s="170">
        <v>43936</v>
      </c>
      <c r="F342" s="171">
        <v>50</v>
      </c>
      <c r="G342" s="171">
        <v>1119.99</v>
      </c>
      <c r="H342" s="171">
        <v>134804.72</v>
      </c>
      <c r="I342" s="172">
        <f t="shared" si="11"/>
        <v>8.3082402455937742E-3</v>
      </c>
      <c r="J342" s="171">
        <v>55999.5</v>
      </c>
      <c r="K342" s="173">
        <f t="shared" si="15"/>
        <v>0.41541201227968871</v>
      </c>
      <c r="L342" s="173">
        <f t="shared" si="14"/>
        <v>54593.49941476719</v>
      </c>
      <c r="M342" s="164" t="s">
        <v>175</v>
      </c>
    </row>
    <row r="343" spans="5:13" x14ac:dyDescent="0.25">
      <c r="E343" s="170">
        <v>43936</v>
      </c>
      <c r="F343" s="171">
        <v>50</v>
      </c>
      <c r="G343" s="171">
        <v>1120</v>
      </c>
      <c r="H343" s="171">
        <v>134804.72</v>
      </c>
      <c r="I343" s="172">
        <f t="shared" si="11"/>
        <v>8.3083144269725864E-3</v>
      </c>
      <c r="J343" s="171">
        <v>56000</v>
      </c>
      <c r="K343" s="173">
        <f t="shared" si="15"/>
        <v>0.41541572134862931</v>
      </c>
      <c r="L343" s="173">
        <f t="shared" si="14"/>
        <v>54593.914830488538</v>
      </c>
      <c r="M343" s="164" t="s">
        <v>175</v>
      </c>
    </row>
    <row r="344" spans="5:13" x14ac:dyDescent="0.25">
      <c r="E344" s="170">
        <v>43936</v>
      </c>
      <c r="F344" s="171">
        <v>2</v>
      </c>
      <c r="G344" s="171">
        <v>119088</v>
      </c>
      <c r="H344" s="171">
        <v>134804.72</v>
      </c>
      <c r="I344" s="172">
        <f t="shared" si="11"/>
        <v>0.88341120399938522</v>
      </c>
      <c r="J344" s="171">
        <v>238176</v>
      </c>
      <c r="K344" s="173">
        <f t="shared" si="15"/>
        <v>1.7668224079987704</v>
      </c>
      <c r="L344" s="173">
        <f t="shared" si="14"/>
        <v>54595.681652896536</v>
      </c>
      <c r="M344" s="164" t="s">
        <v>196</v>
      </c>
    </row>
    <row r="345" spans="5:13" x14ac:dyDescent="0.25">
      <c r="E345" s="178" t="s">
        <v>10</v>
      </c>
      <c r="F345" s="179">
        <v>147</v>
      </c>
      <c r="G345" s="179">
        <v>40000</v>
      </c>
      <c r="H345" s="157">
        <v>125975.0892</v>
      </c>
      <c r="I345" s="158">
        <f t="shared" si="11"/>
        <v>0.3175230932878752</v>
      </c>
      <c r="J345" s="179">
        <v>5880000</v>
      </c>
      <c r="K345" s="163">
        <f t="shared" si="15"/>
        <v>46.675894713317653</v>
      </c>
      <c r="L345" s="163">
        <f t="shared" si="14"/>
        <v>54642.357547609856</v>
      </c>
      <c r="M345" s="153" t="s">
        <v>171</v>
      </c>
    </row>
    <row r="346" spans="5:13" x14ac:dyDescent="0.25">
      <c r="E346" s="178" t="s">
        <v>10</v>
      </c>
      <c r="F346" s="179">
        <v>205</v>
      </c>
      <c r="G346" s="179">
        <v>40000</v>
      </c>
      <c r="H346" s="157">
        <v>125975.0892</v>
      </c>
      <c r="I346" s="158">
        <f t="shared" si="11"/>
        <v>0.3175230932878752</v>
      </c>
      <c r="J346" s="179">
        <v>8200000</v>
      </c>
      <c r="K346" s="163">
        <f t="shared" si="15"/>
        <v>65.092234124014411</v>
      </c>
      <c r="L346" s="163">
        <f t="shared" si="14"/>
        <v>54707.449781733871</v>
      </c>
      <c r="M346" s="153" t="s">
        <v>171</v>
      </c>
    </row>
    <row r="347" spans="5:13" x14ac:dyDescent="0.25">
      <c r="E347" s="165" t="s">
        <v>10</v>
      </c>
      <c r="F347" s="166">
        <v>193</v>
      </c>
      <c r="G347" s="166">
        <v>17000</v>
      </c>
      <c r="H347" s="166">
        <v>130032.62</v>
      </c>
      <c r="I347" s="158">
        <f t="shared" si="11"/>
        <v>0.13073642598295721</v>
      </c>
      <c r="J347" s="166">
        <v>3281000</v>
      </c>
      <c r="K347" s="167">
        <f>J347/H347</f>
        <v>25.23213021471074</v>
      </c>
      <c r="L347" s="167">
        <f t="shared" si="14"/>
        <v>54732.681911948581</v>
      </c>
      <c r="M347" s="164" t="s">
        <v>172</v>
      </c>
    </row>
    <row r="348" spans="5:13" x14ac:dyDescent="0.25">
      <c r="E348" s="170" t="s">
        <v>10</v>
      </c>
      <c r="F348" s="171">
        <v>1483</v>
      </c>
      <c r="G348" s="171">
        <v>1200</v>
      </c>
      <c r="H348" s="166">
        <v>130032.62</v>
      </c>
      <c r="I348" s="158">
        <f t="shared" si="11"/>
        <v>9.2284535987969783E-3</v>
      </c>
      <c r="J348" s="171">
        <v>1779600</v>
      </c>
      <c r="K348" s="167">
        <f t="shared" ref="K348:K376" si="16">F348*I348</f>
        <v>13.68579668701592</v>
      </c>
      <c r="L348" s="167">
        <f t="shared" si="14"/>
        <v>54746.367708635597</v>
      </c>
      <c r="M348" s="164" t="s">
        <v>173</v>
      </c>
    </row>
    <row r="349" spans="5:13" x14ac:dyDescent="0.25">
      <c r="E349" s="170" t="s">
        <v>10</v>
      </c>
      <c r="F349" s="171">
        <v>20000</v>
      </c>
      <c r="G349" s="171">
        <v>1160</v>
      </c>
      <c r="H349" s="166">
        <v>130032.62</v>
      </c>
      <c r="I349" s="158">
        <f t="shared" si="11"/>
        <v>8.9208384788370797E-3</v>
      </c>
      <c r="J349" s="171">
        <v>23200000</v>
      </c>
      <c r="K349" s="167">
        <f t="shared" si="16"/>
        <v>178.41676957674159</v>
      </c>
      <c r="L349" s="167">
        <f t="shared" si="14"/>
        <v>54924.784478212336</v>
      </c>
      <c r="M349" s="164" t="s">
        <v>173</v>
      </c>
    </row>
    <row r="350" spans="5:13" x14ac:dyDescent="0.25">
      <c r="E350" s="170" t="s">
        <v>10</v>
      </c>
      <c r="F350" s="171">
        <v>40000</v>
      </c>
      <c r="G350" s="171">
        <v>1160</v>
      </c>
      <c r="H350" s="166">
        <v>130032.62</v>
      </c>
      <c r="I350" s="158">
        <f t="shared" si="11"/>
        <v>8.9208384788370797E-3</v>
      </c>
      <c r="J350" s="171">
        <v>46400000</v>
      </c>
      <c r="K350" s="167">
        <f t="shared" si="16"/>
        <v>356.83353915348317</v>
      </c>
      <c r="L350" s="167">
        <f t="shared" si="14"/>
        <v>55281.618017365821</v>
      </c>
      <c r="M350" s="164" t="s">
        <v>173</v>
      </c>
    </row>
    <row r="351" spans="5:13" x14ac:dyDescent="0.25">
      <c r="E351" s="170" t="s">
        <v>10</v>
      </c>
      <c r="F351" s="171">
        <v>40000</v>
      </c>
      <c r="G351" s="171">
        <v>1160</v>
      </c>
      <c r="H351" s="166">
        <v>130032.62</v>
      </c>
      <c r="I351" s="158">
        <f t="shared" si="11"/>
        <v>8.9208384788370797E-3</v>
      </c>
      <c r="J351" s="171">
        <v>46400000</v>
      </c>
      <c r="K351" s="167">
        <f t="shared" si="16"/>
        <v>356.83353915348317</v>
      </c>
      <c r="L351" s="167">
        <f t="shared" si="14"/>
        <v>55638.451556519307</v>
      </c>
      <c r="M351" s="164" t="s">
        <v>173</v>
      </c>
    </row>
    <row r="352" spans="5:13" x14ac:dyDescent="0.25">
      <c r="E352" s="170" t="s">
        <v>10</v>
      </c>
      <c r="F352" s="171">
        <v>20000</v>
      </c>
      <c r="G352" s="171">
        <v>28</v>
      </c>
      <c r="H352" s="166">
        <v>130032.62</v>
      </c>
      <c r="I352" s="158">
        <f t="shared" si="11"/>
        <v>2.153305839719295E-4</v>
      </c>
      <c r="J352" s="171">
        <v>560000</v>
      </c>
      <c r="K352" s="167">
        <f t="shared" si="16"/>
        <v>4.30661167943859</v>
      </c>
      <c r="L352" s="167">
        <f t="shared" si="14"/>
        <v>55642.758168198743</v>
      </c>
      <c r="M352" s="164" t="s">
        <v>178</v>
      </c>
    </row>
    <row r="353" spans="5:13" x14ac:dyDescent="0.25">
      <c r="E353" s="170" t="s">
        <v>10</v>
      </c>
      <c r="F353" s="171">
        <v>14</v>
      </c>
      <c r="G353" s="171">
        <v>28.5</v>
      </c>
      <c r="H353" s="166">
        <v>130032.62</v>
      </c>
      <c r="I353" s="158">
        <f t="shared" si="11"/>
        <v>2.1917577297142827E-4</v>
      </c>
      <c r="J353" s="171">
        <v>399</v>
      </c>
      <c r="K353" s="167">
        <f t="shared" si="16"/>
        <v>3.0684608215999958E-3</v>
      </c>
      <c r="L353" s="167">
        <f t="shared" si="14"/>
        <v>55642.761236659564</v>
      </c>
      <c r="M353" s="164" t="s">
        <v>178</v>
      </c>
    </row>
    <row r="354" spans="5:13" x14ac:dyDescent="0.25">
      <c r="E354" s="170" t="s">
        <v>10</v>
      </c>
      <c r="F354" s="171">
        <v>10</v>
      </c>
      <c r="G354" s="171">
        <v>4924.8</v>
      </c>
      <c r="H354" s="166">
        <v>130032.62</v>
      </c>
      <c r="I354" s="158">
        <f t="shared" si="11"/>
        <v>3.7873573569462804E-2</v>
      </c>
      <c r="J354" s="171">
        <v>49248</v>
      </c>
      <c r="K354" s="167">
        <f t="shared" si="16"/>
        <v>0.37873573569462804</v>
      </c>
      <c r="L354" s="167">
        <f t="shared" si="14"/>
        <v>55643.139972395256</v>
      </c>
      <c r="M354" s="164" t="s">
        <v>179</v>
      </c>
    </row>
    <row r="355" spans="5:13" x14ac:dyDescent="0.25">
      <c r="E355" s="170" t="s">
        <v>10</v>
      </c>
      <c r="F355" s="171">
        <v>1</v>
      </c>
      <c r="G355" s="171">
        <v>80000</v>
      </c>
      <c r="H355" s="166">
        <v>130032.62</v>
      </c>
      <c r="I355" s="158">
        <f t="shared" si="11"/>
        <v>0.61523023991979864</v>
      </c>
      <c r="J355" s="171">
        <v>80000</v>
      </c>
      <c r="K355" s="167">
        <f t="shared" si="16"/>
        <v>0.61523023991979864</v>
      </c>
      <c r="L355" s="167">
        <f t="shared" si="14"/>
        <v>55643.755202635177</v>
      </c>
      <c r="M355" s="164" t="s">
        <v>189</v>
      </c>
    </row>
    <row r="356" spans="5:13" x14ac:dyDescent="0.25">
      <c r="E356" s="170" t="s">
        <v>10</v>
      </c>
      <c r="F356" s="171">
        <v>1</v>
      </c>
      <c r="G356" s="171">
        <v>38000</v>
      </c>
      <c r="H356" s="166">
        <v>130032.62</v>
      </c>
      <c r="I356" s="158">
        <f t="shared" si="11"/>
        <v>0.29223436396190433</v>
      </c>
      <c r="J356" s="171">
        <v>38000</v>
      </c>
      <c r="K356" s="167">
        <f t="shared" si="16"/>
        <v>0.29223436396190433</v>
      </c>
      <c r="L356" s="167">
        <f t="shared" si="14"/>
        <v>55644.047436999135</v>
      </c>
      <c r="M356" s="164" t="s">
        <v>190</v>
      </c>
    </row>
    <row r="357" spans="5:13" x14ac:dyDescent="0.25">
      <c r="E357" s="170">
        <v>43937</v>
      </c>
      <c r="F357" s="171">
        <v>3700</v>
      </c>
      <c r="G357" s="171">
        <v>999</v>
      </c>
      <c r="H357" s="171">
        <v>130032.62</v>
      </c>
      <c r="I357" s="172">
        <f t="shared" si="11"/>
        <v>7.6826876209984849E-3</v>
      </c>
      <c r="J357" s="171">
        <v>3696300</v>
      </c>
      <c r="K357" s="173">
        <f t="shared" si="16"/>
        <v>28.425944197694395</v>
      </c>
      <c r="L357" s="173">
        <f t="shared" si="14"/>
        <v>55672.473381196833</v>
      </c>
      <c r="M357" s="164" t="s">
        <v>175</v>
      </c>
    </row>
    <row r="358" spans="5:13" x14ac:dyDescent="0.25">
      <c r="E358" s="170">
        <v>43937</v>
      </c>
      <c r="F358" s="171">
        <v>1000</v>
      </c>
      <c r="G358" s="171">
        <v>950</v>
      </c>
      <c r="H358" s="171">
        <v>130032.62</v>
      </c>
      <c r="I358" s="172">
        <f t="shared" ref="I358:I421" si="17">G358/H358</f>
        <v>7.3058590990476083E-3</v>
      </c>
      <c r="J358" s="171">
        <v>950000</v>
      </c>
      <c r="K358" s="173">
        <f t="shared" si="16"/>
        <v>7.3058590990476082</v>
      </c>
      <c r="L358" s="173">
        <f t="shared" si="14"/>
        <v>55679.77924029588</v>
      </c>
      <c r="M358" s="164" t="s">
        <v>175</v>
      </c>
    </row>
    <row r="359" spans="5:13" x14ac:dyDescent="0.25">
      <c r="E359" s="170">
        <v>43937</v>
      </c>
      <c r="F359" s="171">
        <v>285</v>
      </c>
      <c r="G359" s="171">
        <v>50000</v>
      </c>
      <c r="H359" s="171">
        <v>138053.53</v>
      </c>
      <c r="I359" s="172">
        <f t="shared" si="17"/>
        <v>0.36217835212181826</v>
      </c>
      <c r="J359" s="171">
        <v>14250000</v>
      </c>
      <c r="K359" s="173">
        <f t="shared" si="16"/>
        <v>103.2208303547182</v>
      </c>
      <c r="L359" s="173">
        <f t="shared" si="14"/>
        <v>55783.000070650596</v>
      </c>
      <c r="M359" s="164" t="s">
        <v>174</v>
      </c>
    </row>
    <row r="360" spans="5:13" x14ac:dyDescent="0.25">
      <c r="E360" s="170" t="s">
        <v>10</v>
      </c>
      <c r="F360" s="171">
        <v>1</v>
      </c>
      <c r="G360" s="171">
        <v>23000</v>
      </c>
      <c r="H360" s="166">
        <v>130032.62</v>
      </c>
      <c r="I360" s="158">
        <f t="shared" si="17"/>
        <v>0.17687869397694209</v>
      </c>
      <c r="J360" s="171">
        <v>23000</v>
      </c>
      <c r="K360" s="167">
        <f t="shared" si="16"/>
        <v>0.17687869397694209</v>
      </c>
      <c r="L360" s="167">
        <f t="shared" si="14"/>
        <v>55783.176949344575</v>
      </c>
      <c r="M360" s="164" t="s">
        <v>187</v>
      </c>
    </row>
    <row r="361" spans="5:13" x14ac:dyDescent="0.25">
      <c r="E361" s="178" t="s">
        <v>11</v>
      </c>
      <c r="F361" s="179">
        <v>1000</v>
      </c>
      <c r="G361" s="179">
        <v>38000</v>
      </c>
      <c r="H361" s="157">
        <v>125975.0892</v>
      </c>
      <c r="I361" s="158">
        <f t="shared" si="17"/>
        <v>0.30164693862348146</v>
      </c>
      <c r="J361" s="179">
        <v>38000000</v>
      </c>
      <c r="K361" s="163">
        <f t="shared" si="16"/>
        <v>301.64693862348145</v>
      </c>
      <c r="L361" s="163">
        <f t="shared" si="14"/>
        <v>56084.823887968058</v>
      </c>
      <c r="M361" s="153" t="s">
        <v>171</v>
      </c>
    </row>
    <row r="362" spans="5:13" x14ac:dyDescent="0.25">
      <c r="E362" s="170" t="s">
        <v>11</v>
      </c>
      <c r="F362" s="171">
        <v>10000</v>
      </c>
      <c r="G362" s="171">
        <v>1080</v>
      </c>
      <c r="H362" s="166">
        <v>130032.62</v>
      </c>
      <c r="I362" s="158">
        <f t="shared" si="17"/>
        <v>8.3056082389172808E-3</v>
      </c>
      <c r="J362" s="171">
        <v>10800000</v>
      </c>
      <c r="K362" s="167">
        <f t="shared" si="16"/>
        <v>83.056082389172815</v>
      </c>
      <c r="L362" s="167">
        <f t="shared" si="14"/>
        <v>56167.879970357229</v>
      </c>
      <c r="M362" s="164" t="s">
        <v>173</v>
      </c>
    </row>
    <row r="363" spans="5:13" x14ac:dyDescent="0.25">
      <c r="E363" s="170" t="s">
        <v>11</v>
      </c>
      <c r="F363" s="171">
        <v>5703</v>
      </c>
      <c r="G363" s="171">
        <v>1080</v>
      </c>
      <c r="H363" s="166">
        <v>130032.62</v>
      </c>
      <c r="I363" s="158">
        <f t="shared" si="17"/>
        <v>8.3056082389172808E-3</v>
      </c>
      <c r="J363" s="171">
        <v>6159240</v>
      </c>
      <c r="K363" s="167">
        <f t="shared" si="16"/>
        <v>47.366883786545252</v>
      </c>
      <c r="L363" s="167">
        <f t="shared" si="14"/>
        <v>56215.246854143777</v>
      </c>
      <c r="M363" s="164" t="s">
        <v>173</v>
      </c>
    </row>
    <row r="364" spans="5:13" x14ac:dyDescent="0.25">
      <c r="E364" s="170" t="s">
        <v>11</v>
      </c>
      <c r="F364" s="171">
        <v>5000</v>
      </c>
      <c r="G364" s="171">
        <v>1080</v>
      </c>
      <c r="H364" s="166">
        <v>130032.62</v>
      </c>
      <c r="I364" s="158">
        <f t="shared" si="17"/>
        <v>8.3056082389172808E-3</v>
      </c>
      <c r="J364" s="171">
        <v>5400000</v>
      </c>
      <c r="K364" s="167">
        <f t="shared" si="16"/>
        <v>41.528041194586407</v>
      </c>
      <c r="L364" s="167">
        <f t="shared" si="14"/>
        <v>56256.774895338363</v>
      </c>
      <c r="M364" s="164" t="s">
        <v>173</v>
      </c>
    </row>
    <row r="365" spans="5:13" x14ac:dyDescent="0.25">
      <c r="E365" s="170" t="s">
        <v>11</v>
      </c>
      <c r="F365" s="171">
        <v>1995</v>
      </c>
      <c r="G365" s="171">
        <v>1080</v>
      </c>
      <c r="H365" s="166">
        <v>130032.62</v>
      </c>
      <c r="I365" s="158">
        <f t="shared" si="17"/>
        <v>8.3056082389172808E-3</v>
      </c>
      <c r="J365" s="171">
        <v>2154600</v>
      </c>
      <c r="K365" s="167">
        <f t="shared" si="16"/>
        <v>16.569688436639975</v>
      </c>
      <c r="L365" s="167">
        <f t="shared" si="14"/>
        <v>56273.344583775004</v>
      </c>
      <c r="M365" s="164" t="s">
        <v>173</v>
      </c>
    </row>
    <row r="366" spans="5:13" x14ac:dyDescent="0.25">
      <c r="E366" s="170" t="s">
        <v>11</v>
      </c>
      <c r="F366" s="171">
        <v>8000</v>
      </c>
      <c r="G366" s="171">
        <v>1080</v>
      </c>
      <c r="H366" s="166">
        <v>130032.62</v>
      </c>
      <c r="I366" s="158">
        <f t="shared" si="17"/>
        <v>8.3056082389172808E-3</v>
      </c>
      <c r="J366" s="171">
        <v>8640000</v>
      </c>
      <c r="K366" s="167">
        <f t="shared" si="16"/>
        <v>66.44486591133824</v>
      </c>
      <c r="L366" s="167">
        <f t="shared" si="14"/>
        <v>56339.789449686345</v>
      </c>
      <c r="M366" s="164" t="s">
        <v>173</v>
      </c>
    </row>
    <row r="367" spans="5:13" x14ac:dyDescent="0.25">
      <c r="E367" s="170" t="s">
        <v>11</v>
      </c>
      <c r="F367" s="171">
        <v>9302</v>
      </c>
      <c r="G367" s="171">
        <v>1030</v>
      </c>
      <c r="H367" s="166">
        <v>130032.62</v>
      </c>
      <c r="I367" s="158">
        <f t="shared" si="17"/>
        <v>7.9210893389674072E-3</v>
      </c>
      <c r="J367" s="171">
        <v>9581060</v>
      </c>
      <c r="K367" s="167">
        <f t="shared" si="16"/>
        <v>73.681973031074818</v>
      </c>
      <c r="L367" s="167">
        <f t="shared" si="14"/>
        <v>56413.471422717419</v>
      </c>
      <c r="M367" s="164" t="s">
        <v>173</v>
      </c>
    </row>
    <row r="368" spans="5:13" x14ac:dyDescent="0.25">
      <c r="E368" s="170" t="s">
        <v>11</v>
      </c>
      <c r="F368" s="171">
        <v>20000</v>
      </c>
      <c r="G368" s="171">
        <v>1030</v>
      </c>
      <c r="H368" s="166">
        <v>130032.62</v>
      </c>
      <c r="I368" s="158">
        <f t="shared" si="17"/>
        <v>7.9210893389674072E-3</v>
      </c>
      <c r="J368" s="171">
        <v>20600000</v>
      </c>
      <c r="K368" s="167">
        <f t="shared" si="16"/>
        <v>158.42178677934814</v>
      </c>
      <c r="L368" s="167">
        <f t="shared" si="14"/>
        <v>56571.893209496768</v>
      </c>
      <c r="M368" s="164" t="s">
        <v>173</v>
      </c>
    </row>
    <row r="369" spans="5:13" x14ac:dyDescent="0.25">
      <c r="E369" s="170" t="s">
        <v>11</v>
      </c>
      <c r="F369" s="171">
        <v>698</v>
      </c>
      <c r="G369" s="171">
        <v>1030</v>
      </c>
      <c r="H369" s="166">
        <v>130032.62</v>
      </c>
      <c r="I369" s="158">
        <f t="shared" si="17"/>
        <v>7.9210893389674072E-3</v>
      </c>
      <c r="J369" s="171">
        <v>718940</v>
      </c>
      <c r="K369" s="167">
        <f t="shared" si="16"/>
        <v>5.5289203585992501</v>
      </c>
      <c r="L369" s="167">
        <f t="shared" si="14"/>
        <v>56577.422129855368</v>
      </c>
      <c r="M369" s="164" t="s">
        <v>173</v>
      </c>
    </row>
    <row r="370" spans="5:13" x14ac:dyDescent="0.25">
      <c r="E370" s="170" t="s">
        <v>11</v>
      </c>
      <c r="F370" s="171">
        <v>100000</v>
      </c>
      <c r="G370" s="171">
        <v>36</v>
      </c>
      <c r="H370" s="166">
        <v>130032.62</v>
      </c>
      <c r="I370" s="158">
        <f t="shared" si="17"/>
        <v>2.7685360796390939E-4</v>
      </c>
      <c r="J370" s="171">
        <v>3600000</v>
      </c>
      <c r="K370" s="167">
        <f t="shared" si="16"/>
        <v>27.685360796390938</v>
      </c>
      <c r="L370" s="167">
        <f t="shared" si="14"/>
        <v>56605.107490651761</v>
      </c>
      <c r="M370" s="164" t="s">
        <v>178</v>
      </c>
    </row>
    <row r="371" spans="5:13" x14ac:dyDescent="0.25">
      <c r="E371" s="170" t="s">
        <v>11</v>
      </c>
      <c r="F371" s="171">
        <v>147452</v>
      </c>
      <c r="G371" s="171">
        <v>36</v>
      </c>
      <c r="H371" s="166">
        <v>130032.62</v>
      </c>
      <c r="I371" s="158">
        <f t="shared" si="17"/>
        <v>2.7685360796390939E-4</v>
      </c>
      <c r="J371" s="171">
        <v>5308272</v>
      </c>
      <c r="K371" s="167">
        <f t="shared" si="16"/>
        <v>40.822618201494365</v>
      </c>
      <c r="L371" s="167">
        <f t="shared" si="14"/>
        <v>56645.930108853252</v>
      </c>
      <c r="M371" s="164" t="s">
        <v>178</v>
      </c>
    </row>
    <row r="372" spans="5:13" x14ac:dyDescent="0.25">
      <c r="E372" s="170" t="s">
        <v>11</v>
      </c>
      <c r="F372" s="171">
        <v>296</v>
      </c>
      <c r="G372" s="171">
        <v>36</v>
      </c>
      <c r="H372" s="166">
        <v>130032.62</v>
      </c>
      <c r="I372" s="158">
        <f t="shared" si="17"/>
        <v>2.7685360796390939E-4</v>
      </c>
      <c r="J372" s="171">
        <v>10656</v>
      </c>
      <c r="K372" s="167">
        <f t="shared" si="16"/>
        <v>8.1948667957317173E-2</v>
      </c>
      <c r="L372" s="167">
        <f t="shared" si="14"/>
        <v>56646.012057521206</v>
      </c>
      <c r="M372" s="164" t="s">
        <v>178</v>
      </c>
    </row>
    <row r="373" spans="5:13" x14ac:dyDescent="0.25">
      <c r="E373" s="170" t="s">
        <v>11</v>
      </c>
      <c r="F373" s="171">
        <v>272</v>
      </c>
      <c r="G373" s="171">
        <v>5000</v>
      </c>
      <c r="H373" s="166">
        <v>130032.62</v>
      </c>
      <c r="I373" s="158">
        <f t="shared" si="17"/>
        <v>3.8451889994987415E-2</v>
      </c>
      <c r="J373" s="171">
        <v>1360000</v>
      </c>
      <c r="K373" s="167">
        <f t="shared" si="16"/>
        <v>10.458914078636576</v>
      </c>
      <c r="L373" s="167">
        <f t="shared" si="14"/>
        <v>56656.47097159984</v>
      </c>
      <c r="M373" s="164" t="s">
        <v>179</v>
      </c>
    </row>
    <row r="374" spans="5:13" x14ac:dyDescent="0.25">
      <c r="E374" s="170">
        <v>43938</v>
      </c>
      <c r="F374" s="171">
        <v>1</v>
      </c>
      <c r="G374" s="171">
        <v>1950</v>
      </c>
      <c r="H374" s="171">
        <v>130032.62</v>
      </c>
      <c r="I374" s="172">
        <f t="shared" si="17"/>
        <v>1.499623709804509E-2</v>
      </c>
      <c r="J374" s="171">
        <v>1950</v>
      </c>
      <c r="K374" s="173">
        <f t="shared" si="16"/>
        <v>1.499623709804509E-2</v>
      </c>
      <c r="L374" s="173">
        <f t="shared" si="14"/>
        <v>56656.485967836939</v>
      </c>
      <c r="M374" s="164" t="s">
        <v>185</v>
      </c>
    </row>
    <row r="375" spans="5:13" x14ac:dyDescent="0.25">
      <c r="E375" s="170">
        <v>43938</v>
      </c>
      <c r="F375" s="171">
        <v>1000</v>
      </c>
      <c r="G375" s="171">
        <v>890</v>
      </c>
      <c r="H375" s="171">
        <v>130032.62</v>
      </c>
      <c r="I375" s="172">
        <f t="shared" si="17"/>
        <v>6.8444364191077595E-3</v>
      </c>
      <c r="J375" s="171">
        <v>890000</v>
      </c>
      <c r="K375" s="173">
        <f t="shared" si="16"/>
        <v>6.8444364191077591</v>
      </c>
      <c r="L375" s="173">
        <f t="shared" si="14"/>
        <v>56663.330404256048</v>
      </c>
      <c r="M375" s="164" t="s">
        <v>175</v>
      </c>
    </row>
    <row r="376" spans="5:13" x14ac:dyDescent="0.25">
      <c r="E376" s="170">
        <v>43938</v>
      </c>
      <c r="F376" s="171">
        <v>100</v>
      </c>
      <c r="G376" s="171">
        <v>56000</v>
      </c>
      <c r="H376" s="171">
        <v>130032.62</v>
      </c>
      <c r="I376" s="172">
        <f t="shared" si="17"/>
        <v>0.430661167943859</v>
      </c>
      <c r="J376" s="171">
        <v>5600000</v>
      </c>
      <c r="K376" s="173">
        <f t="shared" si="16"/>
        <v>43.066116794385898</v>
      </c>
      <c r="L376" s="173">
        <f t="shared" si="14"/>
        <v>56706.396521050432</v>
      </c>
      <c r="M376" s="164" t="s">
        <v>181</v>
      </c>
    </row>
    <row r="377" spans="5:13" x14ac:dyDescent="0.25">
      <c r="E377" s="165" t="s">
        <v>94</v>
      </c>
      <c r="F377" s="166">
        <v>2500</v>
      </c>
      <c r="G377" s="166">
        <v>20000</v>
      </c>
      <c r="H377" s="166">
        <v>153119.32</v>
      </c>
      <c r="I377" s="158">
        <f t="shared" si="17"/>
        <v>0.13061708999230143</v>
      </c>
      <c r="J377" s="166">
        <v>50000000</v>
      </c>
      <c r="K377" s="167">
        <f>J377/H377</f>
        <v>326.54272498075358</v>
      </c>
      <c r="L377" s="167">
        <f t="shared" si="14"/>
        <v>57032.939246031186</v>
      </c>
      <c r="M377" s="164" t="s">
        <v>172</v>
      </c>
    </row>
    <row r="378" spans="5:13" x14ac:dyDescent="0.25">
      <c r="E378" s="165" t="s">
        <v>94</v>
      </c>
      <c r="F378" s="166">
        <v>1000</v>
      </c>
      <c r="G378" s="166">
        <v>20000</v>
      </c>
      <c r="H378" s="166">
        <v>153119.32</v>
      </c>
      <c r="I378" s="158">
        <f t="shared" si="17"/>
        <v>0.13061708999230143</v>
      </c>
      <c r="J378" s="166">
        <v>20000000</v>
      </c>
      <c r="K378" s="167">
        <f>J378/H378</f>
        <v>130.61708999230143</v>
      </c>
      <c r="L378" s="167">
        <f t="shared" si="14"/>
        <v>57163.556336023488</v>
      </c>
      <c r="M378" s="164" t="s">
        <v>172</v>
      </c>
    </row>
    <row r="379" spans="5:13" x14ac:dyDescent="0.25">
      <c r="E379" s="165" t="s">
        <v>94</v>
      </c>
      <c r="F379" s="166">
        <v>96</v>
      </c>
      <c r="G379" s="166">
        <v>20000</v>
      </c>
      <c r="H379" s="166">
        <v>153119.32</v>
      </c>
      <c r="I379" s="158">
        <f t="shared" si="17"/>
        <v>0.13061708999230143</v>
      </c>
      <c r="J379" s="166">
        <v>1920000</v>
      </c>
      <c r="K379" s="167">
        <f>J379/H379</f>
        <v>12.539240639260937</v>
      </c>
      <c r="L379" s="167">
        <f t="shared" si="14"/>
        <v>57176.095576662752</v>
      </c>
      <c r="M379" s="164" t="s">
        <v>172</v>
      </c>
    </row>
    <row r="380" spans="5:13" x14ac:dyDescent="0.25">
      <c r="E380" s="165" t="s">
        <v>94</v>
      </c>
      <c r="F380" s="166">
        <v>550</v>
      </c>
      <c r="G380" s="166">
        <v>20200</v>
      </c>
      <c r="H380" s="166">
        <v>153119.32</v>
      </c>
      <c r="I380" s="158">
        <f t="shared" si="17"/>
        <v>0.13192326089222445</v>
      </c>
      <c r="J380" s="166">
        <v>11110000</v>
      </c>
      <c r="K380" s="167">
        <f>J380/H380</f>
        <v>72.557793490723441</v>
      </c>
      <c r="L380" s="167">
        <f t="shared" si="14"/>
        <v>57248.653370153479</v>
      </c>
      <c r="M380" s="164" t="s">
        <v>172</v>
      </c>
    </row>
    <row r="381" spans="5:13" x14ac:dyDescent="0.25">
      <c r="E381" s="170" t="s">
        <v>94</v>
      </c>
      <c r="F381" s="171">
        <v>10000</v>
      </c>
      <c r="G381" s="171">
        <v>1000</v>
      </c>
      <c r="H381" s="166">
        <v>153119.32</v>
      </c>
      <c r="I381" s="158">
        <f t="shared" si="17"/>
        <v>6.5308544996150715E-3</v>
      </c>
      <c r="J381" s="171">
        <v>10000000</v>
      </c>
      <c r="K381" s="167">
        <f>F381*I381</f>
        <v>65.308544996150715</v>
      </c>
      <c r="L381" s="167">
        <f t="shared" si="14"/>
        <v>57313.96191514963</v>
      </c>
      <c r="M381" s="164" t="s">
        <v>173</v>
      </c>
    </row>
    <row r="382" spans="5:13" x14ac:dyDescent="0.25">
      <c r="E382" s="178" t="s">
        <v>12</v>
      </c>
      <c r="F382" s="179">
        <v>1000</v>
      </c>
      <c r="G382" s="179">
        <v>37000</v>
      </c>
      <c r="H382" s="157">
        <v>128044.2806</v>
      </c>
      <c r="I382" s="158">
        <f t="shared" si="17"/>
        <v>0.28896253566830538</v>
      </c>
      <c r="J382" s="179">
        <v>37000000</v>
      </c>
      <c r="K382" s="163">
        <f>F382*I382</f>
        <v>288.96253566830535</v>
      </c>
      <c r="L382" s="163">
        <f t="shared" si="14"/>
        <v>57602.924450817933</v>
      </c>
      <c r="M382" s="153" t="s">
        <v>171</v>
      </c>
    </row>
    <row r="383" spans="5:13" x14ac:dyDescent="0.25">
      <c r="E383" s="165" t="s">
        <v>12</v>
      </c>
      <c r="F383" s="166">
        <v>35</v>
      </c>
      <c r="G383" s="166">
        <v>24200</v>
      </c>
      <c r="H383" s="166">
        <v>175523.12</v>
      </c>
      <c r="I383" s="158">
        <f t="shared" si="17"/>
        <v>0.13787357471767822</v>
      </c>
      <c r="J383" s="166">
        <v>847000</v>
      </c>
      <c r="K383" s="167">
        <f t="shared" ref="K383:K391" si="18">J383/H383</f>
        <v>4.8255751151187374</v>
      </c>
      <c r="L383" s="167">
        <f t="shared" si="14"/>
        <v>57607.750025933048</v>
      </c>
      <c r="M383" s="164" t="s">
        <v>172</v>
      </c>
    </row>
    <row r="384" spans="5:13" x14ac:dyDescent="0.25">
      <c r="E384" s="165" t="s">
        <v>12</v>
      </c>
      <c r="F384" s="166">
        <v>986</v>
      </c>
      <c r="G384" s="166">
        <v>24200</v>
      </c>
      <c r="H384" s="166">
        <v>175523.12</v>
      </c>
      <c r="I384" s="158">
        <f t="shared" si="17"/>
        <v>0.13787357471767822</v>
      </c>
      <c r="J384" s="166">
        <v>23861200</v>
      </c>
      <c r="K384" s="167">
        <f t="shared" si="18"/>
        <v>135.94334467163074</v>
      </c>
      <c r="L384" s="167">
        <f t="shared" si="14"/>
        <v>57743.693370604677</v>
      </c>
      <c r="M384" s="164" t="s">
        <v>172</v>
      </c>
    </row>
    <row r="385" spans="5:13" x14ac:dyDescent="0.25">
      <c r="E385" s="165" t="s">
        <v>12</v>
      </c>
      <c r="F385" s="166">
        <v>20</v>
      </c>
      <c r="G385" s="166">
        <v>23000</v>
      </c>
      <c r="H385" s="166">
        <v>175523.12</v>
      </c>
      <c r="I385" s="158">
        <f t="shared" si="17"/>
        <v>0.13103686853333055</v>
      </c>
      <c r="J385" s="166">
        <v>460000</v>
      </c>
      <c r="K385" s="167">
        <f t="shared" si="18"/>
        <v>2.6207373706666108</v>
      </c>
      <c r="L385" s="167">
        <f t="shared" si="14"/>
        <v>57746.31410797534</v>
      </c>
      <c r="M385" s="164" t="s">
        <v>172</v>
      </c>
    </row>
    <row r="386" spans="5:13" x14ac:dyDescent="0.25">
      <c r="E386" s="165" t="s">
        <v>12</v>
      </c>
      <c r="F386" s="166">
        <v>146</v>
      </c>
      <c r="G386" s="166">
        <v>24200</v>
      </c>
      <c r="H386" s="166">
        <v>175523.12</v>
      </c>
      <c r="I386" s="158">
        <f t="shared" si="17"/>
        <v>0.13787357471767822</v>
      </c>
      <c r="J386" s="166">
        <v>3533200</v>
      </c>
      <c r="K386" s="167">
        <f t="shared" si="18"/>
        <v>20.129541908781022</v>
      </c>
      <c r="L386" s="167">
        <f t="shared" si="14"/>
        <v>57766.443649884124</v>
      </c>
      <c r="M386" s="164" t="s">
        <v>172</v>
      </c>
    </row>
    <row r="387" spans="5:13" x14ac:dyDescent="0.25">
      <c r="E387" s="165" t="s">
        <v>12</v>
      </c>
      <c r="F387" s="166">
        <v>269</v>
      </c>
      <c r="G387" s="166">
        <v>24200</v>
      </c>
      <c r="H387" s="166">
        <v>175523.12</v>
      </c>
      <c r="I387" s="158">
        <f t="shared" si="17"/>
        <v>0.13787357471767822</v>
      </c>
      <c r="J387" s="166">
        <v>6509800</v>
      </c>
      <c r="K387" s="167">
        <f t="shared" si="18"/>
        <v>37.087991599055442</v>
      </c>
      <c r="L387" s="167">
        <f t="shared" si="14"/>
        <v>57803.531641483183</v>
      </c>
      <c r="M387" s="164" t="s">
        <v>172</v>
      </c>
    </row>
    <row r="388" spans="5:13" x14ac:dyDescent="0.25">
      <c r="E388" s="165" t="s">
        <v>12</v>
      </c>
      <c r="F388" s="166">
        <v>38</v>
      </c>
      <c r="G388" s="166">
        <v>24241.200000000001</v>
      </c>
      <c r="H388" s="166">
        <v>175523.12</v>
      </c>
      <c r="I388" s="158">
        <f t="shared" si="17"/>
        <v>0.13810830163000751</v>
      </c>
      <c r="J388" s="166">
        <v>921165.6</v>
      </c>
      <c r="K388" s="167">
        <f t="shared" si="18"/>
        <v>5.2481154619402846</v>
      </c>
      <c r="L388" s="167">
        <f t="shared" ref="L388:L451" si="19">L387+K388</f>
        <v>57808.779756945121</v>
      </c>
      <c r="M388" s="164" t="s">
        <v>172</v>
      </c>
    </row>
    <row r="389" spans="5:13" x14ac:dyDescent="0.25">
      <c r="E389" s="165" t="s">
        <v>12</v>
      </c>
      <c r="F389" s="166">
        <v>315</v>
      </c>
      <c r="G389" s="166">
        <v>28900</v>
      </c>
      <c r="H389" s="166">
        <v>175523.12</v>
      </c>
      <c r="I389" s="158">
        <f t="shared" si="17"/>
        <v>0.16465067393970664</v>
      </c>
      <c r="J389" s="166">
        <v>9103500</v>
      </c>
      <c r="K389" s="167">
        <f t="shared" si="18"/>
        <v>51.864962291007593</v>
      </c>
      <c r="L389" s="167">
        <f t="shared" si="19"/>
        <v>57860.64471923613</v>
      </c>
      <c r="M389" s="164" t="s">
        <v>172</v>
      </c>
    </row>
    <row r="390" spans="5:13" x14ac:dyDescent="0.25">
      <c r="E390" s="165" t="s">
        <v>12</v>
      </c>
      <c r="F390" s="166">
        <v>125</v>
      </c>
      <c r="G390" s="166">
        <v>28900</v>
      </c>
      <c r="H390" s="166">
        <v>175523.12</v>
      </c>
      <c r="I390" s="158">
        <f t="shared" si="17"/>
        <v>0.16465067393970664</v>
      </c>
      <c r="J390" s="166">
        <v>3612500</v>
      </c>
      <c r="K390" s="167">
        <f t="shared" si="18"/>
        <v>20.581334242463331</v>
      </c>
      <c r="L390" s="167">
        <f t="shared" si="19"/>
        <v>57881.226053478596</v>
      </c>
      <c r="M390" s="164" t="s">
        <v>172</v>
      </c>
    </row>
    <row r="391" spans="5:13" x14ac:dyDescent="0.25">
      <c r="E391" s="170" t="s">
        <v>12</v>
      </c>
      <c r="F391" s="171">
        <v>1</v>
      </c>
      <c r="G391" s="171">
        <v>80000</v>
      </c>
      <c r="H391" s="166">
        <v>175523.12</v>
      </c>
      <c r="I391" s="158">
        <f t="shared" si="17"/>
        <v>0.45578041228984534</v>
      </c>
      <c r="J391" s="171">
        <v>80000</v>
      </c>
      <c r="K391" s="167">
        <f t="shared" si="18"/>
        <v>0.45578041228984534</v>
      </c>
      <c r="L391" s="167">
        <f t="shared" si="19"/>
        <v>57881.681833890885</v>
      </c>
      <c r="M391" s="164" t="s">
        <v>194</v>
      </c>
    </row>
    <row r="392" spans="5:13" x14ac:dyDescent="0.25">
      <c r="E392" s="170" t="s">
        <v>12</v>
      </c>
      <c r="F392" s="171">
        <v>1000</v>
      </c>
      <c r="G392" s="171">
        <v>35.99</v>
      </c>
      <c r="H392" s="166">
        <v>175523.12</v>
      </c>
      <c r="I392" s="158">
        <f t="shared" si="17"/>
        <v>2.0504421297889419E-4</v>
      </c>
      <c r="J392" s="171">
        <v>35990</v>
      </c>
      <c r="K392" s="167">
        <f t="shared" ref="K392:K403" si="20">F392*I392</f>
        <v>0.20504421297889419</v>
      </c>
      <c r="L392" s="167">
        <f t="shared" si="19"/>
        <v>57881.886878103862</v>
      </c>
      <c r="M392" s="164" t="s">
        <v>178</v>
      </c>
    </row>
    <row r="393" spans="5:13" x14ac:dyDescent="0.25">
      <c r="E393" s="170" t="s">
        <v>12</v>
      </c>
      <c r="F393" s="171">
        <v>1090</v>
      </c>
      <c r="G393" s="171">
        <v>36</v>
      </c>
      <c r="H393" s="166">
        <v>175523.12</v>
      </c>
      <c r="I393" s="158">
        <f t="shared" si="17"/>
        <v>2.0510118553043042E-4</v>
      </c>
      <c r="J393" s="171">
        <v>39240</v>
      </c>
      <c r="K393" s="167">
        <f t="shared" si="20"/>
        <v>0.22356029222816914</v>
      </c>
      <c r="L393" s="167">
        <f t="shared" si="19"/>
        <v>57882.110438396092</v>
      </c>
      <c r="M393" s="164" t="s">
        <v>178</v>
      </c>
    </row>
    <row r="394" spans="5:13" x14ac:dyDescent="0.25">
      <c r="E394" s="170" t="s">
        <v>12</v>
      </c>
      <c r="F394" s="171">
        <v>30000</v>
      </c>
      <c r="G394" s="171">
        <v>33</v>
      </c>
      <c r="H394" s="166">
        <v>175523.12</v>
      </c>
      <c r="I394" s="158">
        <f t="shared" si="17"/>
        <v>1.8800942006956122E-4</v>
      </c>
      <c r="J394" s="171">
        <v>990000</v>
      </c>
      <c r="K394" s="167">
        <f t="shared" si="20"/>
        <v>5.6402826020868364</v>
      </c>
      <c r="L394" s="167">
        <f t="shared" si="19"/>
        <v>57887.750720998178</v>
      </c>
      <c r="M394" s="164" t="s">
        <v>178</v>
      </c>
    </row>
    <row r="395" spans="5:13" x14ac:dyDescent="0.25">
      <c r="E395" s="170" t="s">
        <v>12</v>
      </c>
      <c r="F395" s="171">
        <v>1</v>
      </c>
      <c r="G395" s="171">
        <v>400000</v>
      </c>
      <c r="H395" s="166">
        <v>175523.12</v>
      </c>
      <c r="I395" s="158">
        <f t="shared" si="17"/>
        <v>2.278902061449227</v>
      </c>
      <c r="J395" s="171">
        <v>400000</v>
      </c>
      <c r="K395" s="167">
        <f t="shared" si="20"/>
        <v>2.278902061449227</v>
      </c>
      <c r="L395" s="167">
        <f t="shared" si="19"/>
        <v>57890.029623059629</v>
      </c>
      <c r="M395" s="187" t="s">
        <v>182</v>
      </c>
    </row>
    <row r="396" spans="5:13" x14ac:dyDescent="0.25">
      <c r="E396" s="170" t="s">
        <v>12</v>
      </c>
      <c r="F396" s="171">
        <v>300</v>
      </c>
      <c r="G396" s="171">
        <v>6100</v>
      </c>
      <c r="H396" s="166">
        <v>175523.12</v>
      </c>
      <c r="I396" s="158">
        <f t="shared" si="17"/>
        <v>3.4753256437100706E-2</v>
      </c>
      <c r="J396" s="171">
        <v>1830000</v>
      </c>
      <c r="K396" s="167">
        <f t="shared" si="20"/>
        <v>10.425976931130212</v>
      </c>
      <c r="L396" s="167">
        <f t="shared" si="19"/>
        <v>57900.455599990761</v>
      </c>
      <c r="M396" s="164" t="s">
        <v>179</v>
      </c>
    </row>
    <row r="397" spans="5:13" x14ac:dyDescent="0.25">
      <c r="E397" s="170" t="s">
        <v>12</v>
      </c>
      <c r="F397" s="171">
        <v>1</v>
      </c>
      <c r="G397" s="171">
        <v>599999</v>
      </c>
      <c r="H397" s="166">
        <v>175523.12</v>
      </c>
      <c r="I397" s="158">
        <f t="shared" si="17"/>
        <v>3.4183473949186864</v>
      </c>
      <c r="J397" s="171">
        <v>599999</v>
      </c>
      <c r="K397" s="167">
        <f t="shared" si="20"/>
        <v>3.4183473949186864</v>
      </c>
      <c r="L397" s="167">
        <f t="shared" si="19"/>
        <v>57903.873947385677</v>
      </c>
      <c r="M397" s="164" t="s">
        <v>180</v>
      </c>
    </row>
    <row r="398" spans="5:13" x14ac:dyDescent="0.25">
      <c r="E398" s="170" t="s">
        <v>12</v>
      </c>
      <c r="F398" s="171">
        <v>10</v>
      </c>
      <c r="G398" s="171">
        <v>79990</v>
      </c>
      <c r="H398" s="166">
        <v>175523.12</v>
      </c>
      <c r="I398" s="158">
        <f t="shared" si="17"/>
        <v>0.45572343973830914</v>
      </c>
      <c r="J398" s="171">
        <v>799900</v>
      </c>
      <c r="K398" s="167">
        <f t="shared" si="20"/>
        <v>4.5572343973830911</v>
      </c>
      <c r="L398" s="167">
        <f t="shared" si="19"/>
        <v>57908.43118178306</v>
      </c>
      <c r="M398" s="164" t="s">
        <v>189</v>
      </c>
    </row>
    <row r="399" spans="5:13" x14ac:dyDescent="0.25">
      <c r="E399" s="178" t="s">
        <v>13</v>
      </c>
      <c r="F399" s="179">
        <v>100</v>
      </c>
      <c r="G399" s="179">
        <v>40000</v>
      </c>
      <c r="H399" s="157">
        <v>129093.0684</v>
      </c>
      <c r="I399" s="158">
        <f t="shared" si="17"/>
        <v>0.30985397198909559</v>
      </c>
      <c r="J399" s="179">
        <v>4000000</v>
      </c>
      <c r="K399" s="163">
        <f t="shared" si="20"/>
        <v>30.98539719890956</v>
      </c>
      <c r="L399" s="163">
        <f t="shared" si="19"/>
        <v>57939.416578981967</v>
      </c>
      <c r="M399" s="153" t="s">
        <v>171</v>
      </c>
    </row>
    <row r="400" spans="5:13" x14ac:dyDescent="0.25">
      <c r="E400" s="178" t="s">
        <v>13</v>
      </c>
      <c r="F400" s="179">
        <v>600</v>
      </c>
      <c r="G400" s="179">
        <v>40000</v>
      </c>
      <c r="H400" s="157">
        <v>129093.0684</v>
      </c>
      <c r="I400" s="158">
        <f t="shared" si="17"/>
        <v>0.30985397198909559</v>
      </c>
      <c r="J400" s="179">
        <v>24000000</v>
      </c>
      <c r="K400" s="163">
        <f t="shared" si="20"/>
        <v>185.91238319345734</v>
      </c>
      <c r="L400" s="163">
        <f t="shared" si="19"/>
        <v>58125.328962175423</v>
      </c>
      <c r="M400" s="153" t="s">
        <v>171</v>
      </c>
    </row>
    <row r="401" spans="5:13" x14ac:dyDescent="0.25">
      <c r="E401" s="178" t="s">
        <v>13</v>
      </c>
      <c r="F401" s="179">
        <v>1300</v>
      </c>
      <c r="G401" s="179">
        <v>40000</v>
      </c>
      <c r="H401" s="157">
        <v>129093.0684</v>
      </c>
      <c r="I401" s="158">
        <f t="shared" si="17"/>
        <v>0.30985397198909559</v>
      </c>
      <c r="J401" s="179">
        <v>52000000</v>
      </c>
      <c r="K401" s="163">
        <f t="shared" si="20"/>
        <v>402.81016358582428</v>
      </c>
      <c r="L401" s="163">
        <f t="shared" si="19"/>
        <v>58528.139125761249</v>
      </c>
      <c r="M401" s="153" t="s">
        <v>171</v>
      </c>
    </row>
    <row r="402" spans="5:13" x14ac:dyDescent="0.25">
      <c r="E402" s="178" t="s">
        <v>13</v>
      </c>
      <c r="F402" s="179">
        <v>300</v>
      </c>
      <c r="G402" s="179">
        <v>40000</v>
      </c>
      <c r="H402" s="157">
        <v>129093.0684</v>
      </c>
      <c r="I402" s="158">
        <f t="shared" si="17"/>
        <v>0.30985397198909559</v>
      </c>
      <c r="J402" s="179">
        <v>12000000</v>
      </c>
      <c r="K402" s="163">
        <f t="shared" si="20"/>
        <v>92.956191596728672</v>
      </c>
      <c r="L402" s="163">
        <f t="shared" si="19"/>
        <v>58621.095317357976</v>
      </c>
      <c r="M402" s="153" t="s">
        <v>171</v>
      </c>
    </row>
    <row r="403" spans="5:13" x14ac:dyDescent="0.25">
      <c r="E403" s="178" t="s">
        <v>13</v>
      </c>
      <c r="F403" s="179">
        <v>700</v>
      </c>
      <c r="G403" s="179">
        <v>40000</v>
      </c>
      <c r="H403" s="157">
        <v>129093.0684</v>
      </c>
      <c r="I403" s="158">
        <f t="shared" si="17"/>
        <v>0.30985397198909559</v>
      </c>
      <c r="J403" s="179">
        <v>28000000</v>
      </c>
      <c r="K403" s="163">
        <f t="shared" si="20"/>
        <v>216.89778039236691</v>
      </c>
      <c r="L403" s="163">
        <f t="shared" si="19"/>
        <v>58837.993097750346</v>
      </c>
      <c r="M403" s="153" t="s">
        <v>171</v>
      </c>
    </row>
    <row r="404" spans="5:13" x14ac:dyDescent="0.25">
      <c r="E404" s="165" t="s">
        <v>13</v>
      </c>
      <c r="F404" s="166">
        <v>200</v>
      </c>
      <c r="G404" s="166">
        <v>30000</v>
      </c>
      <c r="H404" s="166">
        <v>200058.83</v>
      </c>
      <c r="I404" s="158">
        <f t="shared" si="17"/>
        <v>0.14995589047481683</v>
      </c>
      <c r="J404" s="166">
        <v>6000000</v>
      </c>
      <c r="K404" s="167">
        <f>J404/H404</f>
        <v>29.99117809496337</v>
      </c>
      <c r="L404" s="167">
        <f t="shared" si="19"/>
        <v>58867.984275845309</v>
      </c>
      <c r="M404" s="164" t="s">
        <v>172</v>
      </c>
    </row>
    <row r="405" spans="5:13" x14ac:dyDescent="0.25">
      <c r="E405" s="165" t="s">
        <v>13</v>
      </c>
      <c r="F405" s="166">
        <v>21</v>
      </c>
      <c r="G405" s="166">
        <v>31000</v>
      </c>
      <c r="H405" s="166">
        <v>200058.83</v>
      </c>
      <c r="I405" s="158">
        <f t="shared" si="17"/>
        <v>0.15495442015731073</v>
      </c>
      <c r="J405" s="166">
        <v>651000</v>
      </c>
      <c r="K405" s="167">
        <f>J405/H405</f>
        <v>3.2540428233035255</v>
      </c>
      <c r="L405" s="167">
        <f t="shared" si="19"/>
        <v>58871.238318668613</v>
      </c>
      <c r="M405" s="164" t="s">
        <v>172</v>
      </c>
    </row>
    <row r="406" spans="5:13" x14ac:dyDescent="0.25">
      <c r="E406" s="165" t="s">
        <v>13</v>
      </c>
      <c r="F406" s="166">
        <v>300</v>
      </c>
      <c r="G406" s="166">
        <v>31000</v>
      </c>
      <c r="H406" s="166">
        <v>200058.83</v>
      </c>
      <c r="I406" s="158">
        <f t="shared" si="17"/>
        <v>0.15495442015731073</v>
      </c>
      <c r="J406" s="166">
        <v>9300000</v>
      </c>
      <c r="K406" s="167">
        <f>J406/H406</f>
        <v>46.486326047193224</v>
      </c>
      <c r="L406" s="167">
        <f t="shared" si="19"/>
        <v>58917.724644715803</v>
      </c>
      <c r="M406" s="164" t="s">
        <v>172</v>
      </c>
    </row>
    <row r="407" spans="5:13" x14ac:dyDescent="0.25">
      <c r="E407" s="170" t="s">
        <v>13</v>
      </c>
      <c r="F407" s="171">
        <v>9759</v>
      </c>
      <c r="G407" s="171">
        <v>1200</v>
      </c>
      <c r="H407" s="166">
        <v>200058.83</v>
      </c>
      <c r="I407" s="158">
        <f t="shared" si="17"/>
        <v>5.9982356189926733E-3</v>
      </c>
      <c r="J407" s="171">
        <v>11710800</v>
      </c>
      <c r="K407" s="167">
        <f t="shared" ref="K407:K430" si="21">F407*I407</f>
        <v>58.536781405749501</v>
      </c>
      <c r="L407" s="167">
        <f t="shared" si="19"/>
        <v>58976.261426121549</v>
      </c>
      <c r="M407" s="164" t="s">
        <v>173</v>
      </c>
    </row>
    <row r="408" spans="5:13" x14ac:dyDescent="0.25">
      <c r="E408" s="170" t="s">
        <v>13</v>
      </c>
      <c r="F408" s="171">
        <v>6300</v>
      </c>
      <c r="G408" s="171">
        <v>1200</v>
      </c>
      <c r="H408" s="166">
        <v>200058.83</v>
      </c>
      <c r="I408" s="158">
        <f t="shared" si="17"/>
        <v>5.9982356189926733E-3</v>
      </c>
      <c r="J408" s="171">
        <v>7560000</v>
      </c>
      <c r="K408" s="167">
        <f t="shared" si="21"/>
        <v>37.788884399653838</v>
      </c>
      <c r="L408" s="167">
        <f t="shared" si="19"/>
        <v>59014.050310521205</v>
      </c>
      <c r="M408" s="164" t="s">
        <v>173</v>
      </c>
    </row>
    <row r="409" spans="5:13" x14ac:dyDescent="0.25">
      <c r="E409" s="170" t="s">
        <v>13</v>
      </c>
      <c r="F409" s="171">
        <v>7000</v>
      </c>
      <c r="G409" s="171">
        <v>1200</v>
      </c>
      <c r="H409" s="166">
        <v>200058.83</v>
      </c>
      <c r="I409" s="158">
        <f t="shared" si="17"/>
        <v>5.9982356189926733E-3</v>
      </c>
      <c r="J409" s="171">
        <v>8400000</v>
      </c>
      <c r="K409" s="167">
        <f t="shared" si="21"/>
        <v>41.987649332948713</v>
      </c>
      <c r="L409" s="167">
        <f t="shared" si="19"/>
        <v>59056.037959854155</v>
      </c>
      <c r="M409" s="164" t="s">
        <v>173</v>
      </c>
    </row>
    <row r="410" spans="5:13" x14ac:dyDescent="0.25">
      <c r="E410" s="170" t="s">
        <v>13</v>
      </c>
      <c r="F410" s="171">
        <v>36941</v>
      </c>
      <c r="G410" s="171">
        <v>1190</v>
      </c>
      <c r="H410" s="166">
        <v>200058.83</v>
      </c>
      <c r="I410" s="158">
        <f t="shared" si="17"/>
        <v>5.9482503221677347E-3</v>
      </c>
      <c r="J410" s="171">
        <v>43959790</v>
      </c>
      <c r="K410" s="167">
        <f t="shared" si="21"/>
        <v>219.7343151511983</v>
      </c>
      <c r="L410" s="167">
        <f t="shared" si="19"/>
        <v>59275.772275005351</v>
      </c>
      <c r="M410" s="164" t="s">
        <v>173</v>
      </c>
    </row>
    <row r="411" spans="5:13" x14ac:dyDescent="0.25">
      <c r="E411" s="170">
        <v>43943</v>
      </c>
      <c r="F411" s="171">
        <v>1</v>
      </c>
      <c r="G411" s="171">
        <v>205775</v>
      </c>
      <c r="H411" s="171">
        <v>200058.83</v>
      </c>
      <c r="I411" s="172">
        <f t="shared" si="17"/>
        <v>1.0285724454151812</v>
      </c>
      <c r="J411" s="171">
        <v>205775</v>
      </c>
      <c r="K411" s="173">
        <f t="shared" si="21"/>
        <v>1.0285724454151812</v>
      </c>
      <c r="L411" s="173">
        <f t="shared" si="19"/>
        <v>59276.800847450766</v>
      </c>
      <c r="M411" s="164" t="s">
        <v>196</v>
      </c>
    </row>
    <row r="412" spans="5:13" x14ac:dyDescent="0.25">
      <c r="E412" s="170">
        <v>43943</v>
      </c>
      <c r="F412" s="171">
        <v>59</v>
      </c>
      <c r="G412" s="171">
        <v>51000</v>
      </c>
      <c r="H412" s="171">
        <v>200058.83</v>
      </c>
      <c r="I412" s="172">
        <f t="shared" si="17"/>
        <v>0.25492501380718863</v>
      </c>
      <c r="J412" s="171">
        <v>3009000</v>
      </c>
      <c r="K412" s="173">
        <f t="shared" si="21"/>
        <v>15.040575814624129</v>
      </c>
      <c r="L412" s="173">
        <f t="shared" si="19"/>
        <v>59291.841423265389</v>
      </c>
      <c r="M412" s="164" t="s">
        <v>174</v>
      </c>
    </row>
    <row r="413" spans="5:13" x14ac:dyDescent="0.25">
      <c r="E413" s="170">
        <v>43943</v>
      </c>
      <c r="F413" s="171">
        <v>41</v>
      </c>
      <c r="G413" s="171">
        <v>51000</v>
      </c>
      <c r="H413" s="171">
        <v>200058.83</v>
      </c>
      <c r="I413" s="172">
        <f t="shared" si="17"/>
        <v>0.25492501380718863</v>
      </c>
      <c r="J413" s="171">
        <v>2091000</v>
      </c>
      <c r="K413" s="173">
        <f t="shared" si="21"/>
        <v>10.451925566094733</v>
      </c>
      <c r="L413" s="173">
        <f t="shared" si="19"/>
        <v>59302.293348831481</v>
      </c>
      <c r="M413" s="164" t="s">
        <v>174</v>
      </c>
    </row>
    <row r="414" spans="5:13" x14ac:dyDescent="0.25">
      <c r="E414" s="178" t="s">
        <v>14</v>
      </c>
      <c r="F414" s="179">
        <v>250</v>
      </c>
      <c r="G414" s="179">
        <v>42800</v>
      </c>
      <c r="H414" s="157">
        <v>129093.0684</v>
      </c>
      <c r="I414" s="158">
        <f t="shared" si="17"/>
        <v>0.33154375002833225</v>
      </c>
      <c r="J414" s="179">
        <v>10700000</v>
      </c>
      <c r="K414" s="163">
        <f t="shared" si="21"/>
        <v>82.885937507083057</v>
      </c>
      <c r="L414" s="163">
        <f t="shared" si="19"/>
        <v>59385.179286338564</v>
      </c>
      <c r="M414" s="153" t="s">
        <v>171</v>
      </c>
    </row>
    <row r="415" spans="5:13" x14ac:dyDescent="0.25">
      <c r="E415" s="178" t="s">
        <v>14</v>
      </c>
      <c r="F415" s="179">
        <v>350</v>
      </c>
      <c r="G415" s="179">
        <v>42800</v>
      </c>
      <c r="H415" s="157">
        <v>129093.0684</v>
      </c>
      <c r="I415" s="158">
        <f t="shared" si="17"/>
        <v>0.33154375002833225</v>
      </c>
      <c r="J415" s="179">
        <v>14980000</v>
      </c>
      <c r="K415" s="163">
        <f t="shared" si="21"/>
        <v>116.04031250991629</v>
      </c>
      <c r="L415" s="163">
        <f t="shared" si="19"/>
        <v>59501.219598848482</v>
      </c>
      <c r="M415" s="153" t="s">
        <v>171</v>
      </c>
    </row>
    <row r="416" spans="5:13" x14ac:dyDescent="0.25">
      <c r="E416" s="178" t="s">
        <v>14</v>
      </c>
      <c r="F416" s="179">
        <v>400</v>
      </c>
      <c r="G416" s="179">
        <v>42850</v>
      </c>
      <c r="H416" s="157">
        <v>171575.50899999999</v>
      </c>
      <c r="I416" s="158">
        <f t="shared" si="17"/>
        <v>0.24974426857157103</v>
      </c>
      <c r="J416" s="179">
        <v>17140000</v>
      </c>
      <c r="K416" s="163">
        <f t="shared" si="21"/>
        <v>99.897707428628408</v>
      </c>
      <c r="L416" s="163">
        <f t="shared" si="19"/>
        <v>59601.117306277112</v>
      </c>
      <c r="M416" s="153" t="s">
        <v>171</v>
      </c>
    </row>
    <row r="417" spans="5:13" x14ac:dyDescent="0.25">
      <c r="E417" s="170" t="s">
        <v>14</v>
      </c>
      <c r="F417" s="171">
        <v>7810</v>
      </c>
      <c r="G417" s="171">
        <v>1250</v>
      </c>
      <c r="H417" s="166">
        <v>195823.41</v>
      </c>
      <c r="I417" s="158">
        <f t="shared" si="17"/>
        <v>6.3833021802653725E-3</v>
      </c>
      <c r="J417" s="171">
        <v>9762500</v>
      </c>
      <c r="K417" s="167">
        <f t="shared" si="21"/>
        <v>49.853590027872556</v>
      </c>
      <c r="L417" s="167">
        <f t="shared" si="19"/>
        <v>59650.970896304985</v>
      </c>
      <c r="M417" s="164" t="s">
        <v>173</v>
      </c>
    </row>
    <row r="418" spans="5:13" x14ac:dyDescent="0.25">
      <c r="E418" s="170" t="s">
        <v>14</v>
      </c>
      <c r="F418" s="171">
        <v>6860</v>
      </c>
      <c r="G418" s="171">
        <v>1250</v>
      </c>
      <c r="H418" s="166">
        <v>195823.41</v>
      </c>
      <c r="I418" s="158">
        <f t="shared" si="17"/>
        <v>6.3833021802653725E-3</v>
      </c>
      <c r="J418" s="171">
        <v>8575000</v>
      </c>
      <c r="K418" s="167">
        <f t="shared" si="21"/>
        <v>43.789452956620458</v>
      </c>
      <c r="L418" s="167">
        <f t="shared" si="19"/>
        <v>59694.760349261604</v>
      </c>
      <c r="M418" s="164" t="s">
        <v>173</v>
      </c>
    </row>
    <row r="419" spans="5:13" x14ac:dyDescent="0.25">
      <c r="E419" s="170" t="s">
        <v>14</v>
      </c>
      <c r="F419" s="171">
        <v>25000</v>
      </c>
      <c r="G419" s="171">
        <v>1250</v>
      </c>
      <c r="H419" s="166">
        <v>195823.41</v>
      </c>
      <c r="I419" s="158">
        <f t="shared" si="17"/>
        <v>6.3833021802653725E-3</v>
      </c>
      <c r="J419" s="171">
        <v>31250000</v>
      </c>
      <c r="K419" s="167">
        <f t="shared" si="21"/>
        <v>159.58255450663432</v>
      </c>
      <c r="L419" s="167">
        <f t="shared" si="19"/>
        <v>59854.342903768236</v>
      </c>
      <c r="M419" s="164" t="s">
        <v>173</v>
      </c>
    </row>
    <row r="420" spans="5:13" x14ac:dyDescent="0.25">
      <c r="E420" s="170" t="s">
        <v>14</v>
      </c>
      <c r="F420" s="171">
        <v>1822</v>
      </c>
      <c r="G420" s="171">
        <v>1250</v>
      </c>
      <c r="H420" s="166">
        <v>195823.41</v>
      </c>
      <c r="I420" s="158">
        <f t="shared" si="17"/>
        <v>6.3833021802653725E-3</v>
      </c>
      <c r="J420" s="171">
        <v>2277500</v>
      </c>
      <c r="K420" s="167">
        <f t="shared" si="21"/>
        <v>11.63037657244351</v>
      </c>
      <c r="L420" s="167">
        <f t="shared" si="19"/>
        <v>59865.973280340681</v>
      </c>
      <c r="M420" s="164" t="s">
        <v>173</v>
      </c>
    </row>
    <row r="421" spans="5:13" x14ac:dyDescent="0.25">
      <c r="E421" s="170" t="s">
        <v>14</v>
      </c>
      <c r="F421" s="171">
        <v>8000</v>
      </c>
      <c r="G421" s="171">
        <v>1250</v>
      </c>
      <c r="H421" s="166">
        <v>195823.41</v>
      </c>
      <c r="I421" s="158">
        <f t="shared" si="17"/>
        <v>6.3833021802653725E-3</v>
      </c>
      <c r="J421" s="171">
        <v>10000000</v>
      </c>
      <c r="K421" s="167">
        <f t="shared" si="21"/>
        <v>51.066417442122983</v>
      </c>
      <c r="L421" s="167">
        <f t="shared" si="19"/>
        <v>59917.039697782806</v>
      </c>
      <c r="M421" s="164" t="s">
        <v>173</v>
      </c>
    </row>
    <row r="422" spans="5:13" x14ac:dyDescent="0.25">
      <c r="E422" s="170" t="s">
        <v>14</v>
      </c>
      <c r="F422" s="171">
        <v>508</v>
      </c>
      <c r="G422" s="171">
        <v>1250</v>
      </c>
      <c r="H422" s="166">
        <v>195823.41</v>
      </c>
      <c r="I422" s="158">
        <f t="shared" ref="I422:I485" si="22">G422/H422</f>
        <v>6.3833021802653725E-3</v>
      </c>
      <c r="J422" s="171">
        <v>635000</v>
      </c>
      <c r="K422" s="167">
        <f t="shared" si="21"/>
        <v>3.2427175075748091</v>
      </c>
      <c r="L422" s="167">
        <f t="shared" si="19"/>
        <v>59920.282415290378</v>
      </c>
      <c r="M422" s="164" t="s">
        <v>173</v>
      </c>
    </row>
    <row r="423" spans="5:13" x14ac:dyDescent="0.25">
      <c r="E423" s="170" t="s">
        <v>14</v>
      </c>
      <c r="F423" s="171">
        <v>19678</v>
      </c>
      <c r="G423" s="171">
        <v>1255</v>
      </c>
      <c r="H423" s="166">
        <v>195823.41</v>
      </c>
      <c r="I423" s="158">
        <f t="shared" si="22"/>
        <v>6.4088353889864341E-3</v>
      </c>
      <c r="J423" s="171">
        <v>24695890</v>
      </c>
      <c r="K423" s="167">
        <f t="shared" si="21"/>
        <v>126.11306278447505</v>
      </c>
      <c r="L423" s="167">
        <f t="shared" si="19"/>
        <v>60046.395478074854</v>
      </c>
      <c r="M423" s="164" t="s">
        <v>173</v>
      </c>
    </row>
    <row r="424" spans="5:13" x14ac:dyDescent="0.25">
      <c r="E424" s="170" t="s">
        <v>14</v>
      </c>
      <c r="F424" s="171">
        <v>322</v>
      </c>
      <c r="G424" s="171">
        <v>1255</v>
      </c>
      <c r="H424" s="166">
        <v>195823.41</v>
      </c>
      <c r="I424" s="158">
        <f t="shared" si="22"/>
        <v>6.4088353889864341E-3</v>
      </c>
      <c r="J424" s="171">
        <v>404110</v>
      </c>
      <c r="K424" s="167">
        <f t="shared" si="21"/>
        <v>2.063644995253632</v>
      </c>
      <c r="L424" s="167">
        <f t="shared" si="19"/>
        <v>60048.459123070104</v>
      </c>
      <c r="M424" s="164" t="s">
        <v>173</v>
      </c>
    </row>
    <row r="425" spans="5:13" x14ac:dyDescent="0.25">
      <c r="E425" s="170" t="s">
        <v>14</v>
      </c>
      <c r="F425" s="171">
        <v>6756</v>
      </c>
      <c r="G425" s="171">
        <v>33.99</v>
      </c>
      <c r="H425" s="166">
        <v>195823.41</v>
      </c>
      <c r="I425" s="158">
        <f t="shared" si="22"/>
        <v>1.7357475288577604E-4</v>
      </c>
      <c r="J425" s="171">
        <v>229636.44</v>
      </c>
      <c r="K425" s="167">
        <f t="shared" si="21"/>
        <v>1.1726710304963028</v>
      </c>
      <c r="L425" s="167">
        <f t="shared" si="19"/>
        <v>60049.631794100598</v>
      </c>
      <c r="M425" s="164" t="s">
        <v>178</v>
      </c>
    </row>
    <row r="426" spans="5:13" x14ac:dyDescent="0.25">
      <c r="E426" s="178" t="s">
        <v>15</v>
      </c>
      <c r="F426" s="179">
        <v>250</v>
      </c>
      <c r="G426" s="179">
        <v>42850</v>
      </c>
      <c r="H426" s="157">
        <v>171575.50899999999</v>
      </c>
      <c r="I426" s="158">
        <f t="shared" si="22"/>
        <v>0.24974426857157103</v>
      </c>
      <c r="J426" s="179">
        <v>10712500</v>
      </c>
      <c r="K426" s="163">
        <f t="shared" si="21"/>
        <v>62.43606714289276</v>
      </c>
      <c r="L426" s="163">
        <f t="shared" si="19"/>
        <v>60112.067861243493</v>
      </c>
      <c r="M426" s="153" t="s">
        <v>171</v>
      </c>
    </row>
    <row r="427" spans="5:13" x14ac:dyDescent="0.25">
      <c r="E427" s="178" t="s">
        <v>15</v>
      </c>
      <c r="F427" s="179">
        <v>350</v>
      </c>
      <c r="G427" s="179">
        <v>42850</v>
      </c>
      <c r="H427" s="157">
        <v>171575.50899999999</v>
      </c>
      <c r="I427" s="158">
        <f t="shared" si="22"/>
        <v>0.24974426857157103</v>
      </c>
      <c r="J427" s="179">
        <v>14997500</v>
      </c>
      <c r="K427" s="163">
        <f t="shared" si="21"/>
        <v>87.410494000049866</v>
      </c>
      <c r="L427" s="163">
        <f t="shared" si="19"/>
        <v>60199.47835524354</v>
      </c>
      <c r="M427" s="153" t="s">
        <v>171</v>
      </c>
    </row>
    <row r="428" spans="5:13" x14ac:dyDescent="0.25">
      <c r="E428" s="178" t="s">
        <v>15</v>
      </c>
      <c r="F428" s="179">
        <v>300</v>
      </c>
      <c r="G428" s="179">
        <v>43000</v>
      </c>
      <c r="H428" s="157">
        <v>171575.50899999999</v>
      </c>
      <c r="I428" s="158">
        <f t="shared" si="22"/>
        <v>0.25061851922001294</v>
      </c>
      <c r="J428" s="179">
        <v>12900000</v>
      </c>
      <c r="K428" s="163">
        <f t="shared" si="21"/>
        <v>75.185555766003887</v>
      </c>
      <c r="L428" s="163">
        <f t="shared" si="19"/>
        <v>60274.663911009542</v>
      </c>
      <c r="M428" s="153" t="s">
        <v>171</v>
      </c>
    </row>
    <row r="429" spans="5:13" x14ac:dyDescent="0.25">
      <c r="E429" s="178" t="s">
        <v>15</v>
      </c>
      <c r="F429" s="179">
        <v>2100</v>
      </c>
      <c r="G429" s="179">
        <v>43000</v>
      </c>
      <c r="H429" s="157">
        <v>171575.50899999999</v>
      </c>
      <c r="I429" s="158">
        <f t="shared" si="22"/>
        <v>0.25061851922001294</v>
      </c>
      <c r="J429" s="179">
        <v>90300000</v>
      </c>
      <c r="K429" s="163">
        <f t="shared" si="21"/>
        <v>526.29889036202712</v>
      </c>
      <c r="L429" s="163">
        <f t="shared" si="19"/>
        <v>60800.96280137157</v>
      </c>
      <c r="M429" s="153" t="s">
        <v>171</v>
      </c>
    </row>
    <row r="430" spans="5:13" x14ac:dyDescent="0.25">
      <c r="E430" s="178" t="s">
        <v>15</v>
      </c>
      <c r="F430" s="179">
        <v>1500</v>
      </c>
      <c r="G430" s="179">
        <v>42500</v>
      </c>
      <c r="H430" s="157">
        <v>171575.50899999999</v>
      </c>
      <c r="I430" s="158">
        <f t="shared" si="22"/>
        <v>0.24770435039187325</v>
      </c>
      <c r="J430" s="179">
        <v>63750000</v>
      </c>
      <c r="K430" s="163">
        <f t="shared" si="21"/>
        <v>371.55652558780986</v>
      </c>
      <c r="L430" s="163">
        <f t="shared" si="19"/>
        <v>61172.51932695938</v>
      </c>
      <c r="M430" s="153" t="s">
        <v>171</v>
      </c>
    </row>
    <row r="431" spans="5:13" x14ac:dyDescent="0.25">
      <c r="E431" s="165" t="s">
        <v>15</v>
      </c>
      <c r="F431" s="166">
        <v>250</v>
      </c>
      <c r="G431" s="166">
        <v>39000</v>
      </c>
      <c r="H431" s="166">
        <v>195823.41</v>
      </c>
      <c r="I431" s="158">
        <f t="shared" si="22"/>
        <v>0.19915902802427962</v>
      </c>
      <c r="J431" s="166">
        <v>9750000</v>
      </c>
      <c r="K431" s="167">
        <f>J431/H431</f>
        <v>49.789757006069905</v>
      </c>
      <c r="L431" s="167">
        <f t="shared" si="19"/>
        <v>61222.309083965447</v>
      </c>
      <c r="M431" s="164" t="s">
        <v>172</v>
      </c>
    </row>
    <row r="432" spans="5:13" x14ac:dyDescent="0.25">
      <c r="E432" s="165" t="s">
        <v>15</v>
      </c>
      <c r="F432" s="166">
        <v>250</v>
      </c>
      <c r="G432" s="166">
        <v>39000</v>
      </c>
      <c r="H432" s="166">
        <v>195823.41</v>
      </c>
      <c r="I432" s="158">
        <f t="shared" si="22"/>
        <v>0.19915902802427962</v>
      </c>
      <c r="J432" s="166">
        <v>9750000</v>
      </c>
      <c r="K432" s="167">
        <f>J432/H432</f>
        <v>49.789757006069905</v>
      </c>
      <c r="L432" s="167">
        <f t="shared" si="19"/>
        <v>61272.098840971514</v>
      </c>
      <c r="M432" s="164" t="s">
        <v>172</v>
      </c>
    </row>
    <row r="433" spans="5:13" x14ac:dyDescent="0.25">
      <c r="E433" s="165" t="s">
        <v>15</v>
      </c>
      <c r="F433" s="166">
        <v>250</v>
      </c>
      <c r="G433" s="166">
        <v>39500</v>
      </c>
      <c r="H433" s="166">
        <v>195823.41</v>
      </c>
      <c r="I433" s="158">
        <f t="shared" si="22"/>
        <v>0.20171234889638578</v>
      </c>
      <c r="J433" s="166">
        <v>9875000</v>
      </c>
      <c r="K433" s="167">
        <f>J433/H433</f>
        <v>50.428087224096444</v>
      </c>
      <c r="L433" s="167">
        <f t="shared" si="19"/>
        <v>61322.526928195613</v>
      </c>
      <c r="M433" s="164" t="s">
        <v>172</v>
      </c>
    </row>
    <row r="434" spans="5:13" x14ac:dyDescent="0.25">
      <c r="E434" s="165" t="s">
        <v>15</v>
      </c>
      <c r="F434" s="166">
        <v>250</v>
      </c>
      <c r="G434" s="166">
        <v>39500</v>
      </c>
      <c r="H434" s="166">
        <v>195823.41</v>
      </c>
      <c r="I434" s="158">
        <f t="shared" si="22"/>
        <v>0.20171234889638578</v>
      </c>
      <c r="J434" s="166">
        <v>9875000</v>
      </c>
      <c r="K434" s="167">
        <f>J434/H434</f>
        <v>50.428087224096444</v>
      </c>
      <c r="L434" s="167">
        <f t="shared" si="19"/>
        <v>61372.955015419713</v>
      </c>
      <c r="M434" s="164" t="s">
        <v>172</v>
      </c>
    </row>
    <row r="435" spans="5:13" x14ac:dyDescent="0.25">
      <c r="E435" s="170" t="s">
        <v>15</v>
      </c>
      <c r="F435" s="171">
        <v>20000</v>
      </c>
      <c r="G435" s="171">
        <v>1400</v>
      </c>
      <c r="H435" s="166">
        <v>195823.41</v>
      </c>
      <c r="I435" s="158">
        <f t="shared" si="22"/>
        <v>7.1492984418972177E-3</v>
      </c>
      <c r="J435" s="171">
        <v>28000000</v>
      </c>
      <c r="K435" s="167">
        <f t="shared" ref="K435:K457" si="23">F435*I435</f>
        <v>142.98596883794434</v>
      </c>
      <c r="L435" s="167">
        <f t="shared" si="19"/>
        <v>61515.940984257657</v>
      </c>
      <c r="M435" s="164" t="s">
        <v>173</v>
      </c>
    </row>
    <row r="436" spans="5:13" x14ac:dyDescent="0.25">
      <c r="E436" s="170" t="s">
        <v>15</v>
      </c>
      <c r="F436" s="171">
        <v>10000</v>
      </c>
      <c r="G436" s="171">
        <v>1400</v>
      </c>
      <c r="H436" s="166">
        <v>195823.41</v>
      </c>
      <c r="I436" s="158">
        <f t="shared" si="22"/>
        <v>7.1492984418972177E-3</v>
      </c>
      <c r="J436" s="171">
        <v>14000000</v>
      </c>
      <c r="K436" s="167">
        <f t="shared" si="23"/>
        <v>71.492984418972171</v>
      </c>
      <c r="L436" s="167">
        <f t="shared" si="19"/>
        <v>61587.433968676633</v>
      </c>
      <c r="M436" s="164" t="s">
        <v>173</v>
      </c>
    </row>
    <row r="437" spans="5:13" x14ac:dyDescent="0.25">
      <c r="E437" s="170" t="s">
        <v>15</v>
      </c>
      <c r="F437" s="171">
        <v>2510</v>
      </c>
      <c r="G437" s="171">
        <v>1300</v>
      </c>
      <c r="H437" s="166">
        <v>195823.41</v>
      </c>
      <c r="I437" s="158">
        <f t="shared" si="22"/>
        <v>6.6386342674759876E-3</v>
      </c>
      <c r="J437" s="171">
        <v>3263000</v>
      </c>
      <c r="K437" s="167">
        <f t="shared" si="23"/>
        <v>16.662972011364729</v>
      </c>
      <c r="L437" s="167">
        <f t="shared" si="19"/>
        <v>61604.096940687996</v>
      </c>
      <c r="M437" s="164" t="s">
        <v>173</v>
      </c>
    </row>
    <row r="438" spans="5:13" x14ac:dyDescent="0.25">
      <c r="E438" s="170" t="s">
        <v>15</v>
      </c>
      <c r="F438" s="171">
        <v>2520</v>
      </c>
      <c r="G438" s="171">
        <v>1300</v>
      </c>
      <c r="H438" s="166">
        <v>195823.41</v>
      </c>
      <c r="I438" s="158">
        <f t="shared" si="22"/>
        <v>6.6386342674759876E-3</v>
      </c>
      <c r="J438" s="171">
        <v>3276000</v>
      </c>
      <c r="K438" s="167">
        <f t="shared" si="23"/>
        <v>16.729358354039487</v>
      </c>
      <c r="L438" s="167">
        <f t="shared" si="19"/>
        <v>61620.826299042033</v>
      </c>
      <c r="M438" s="164" t="s">
        <v>173</v>
      </c>
    </row>
    <row r="439" spans="5:13" x14ac:dyDescent="0.25">
      <c r="E439" s="170" t="s">
        <v>15</v>
      </c>
      <c r="F439" s="171">
        <v>24970</v>
      </c>
      <c r="G439" s="171">
        <v>1300</v>
      </c>
      <c r="H439" s="166">
        <v>195823.41</v>
      </c>
      <c r="I439" s="158">
        <f t="shared" si="22"/>
        <v>6.6386342674759876E-3</v>
      </c>
      <c r="J439" s="171">
        <v>32461000</v>
      </c>
      <c r="K439" s="167">
        <f t="shared" si="23"/>
        <v>165.76669765887542</v>
      </c>
      <c r="L439" s="167">
        <f t="shared" si="19"/>
        <v>61786.592996700907</v>
      </c>
      <c r="M439" s="164" t="s">
        <v>173</v>
      </c>
    </row>
    <row r="440" spans="5:13" x14ac:dyDescent="0.25">
      <c r="E440" s="170" t="s">
        <v>15</v>
      </c>
      <c r="F440" s="171">
        <v>1072</v>
      </c>
      <c r="G440" s="171">
        <v>1299</v>
      </c>
      <c r="H440" s="166">
        <v>195823.41</v>
      </c>
      <c r="I440" s="158">
        <f t="shared" si="22"/>
        <v>6.6335276257317756E-3</v>
      </c>
      <c r="J440" s="171">
        <v>1392528</v>
      </c>
      <c r="K440" s="167">
        <f t="shared" si="23"/>
        <v>7.1111416147844633</v>
      </c>
      <c r="L440" s="167">
        <f t="shared" si="19"/>
        <v>61793.70413831569</v>
      </c>
      <c r="M440" s="164" t="s">
        <v>173</v>
      </c>
    </row>
    <row r="441" spans="5:13" x14ac:dyDescent="0.25">
      <c r="E441" s="170" t="s">
        <v>15</v>
      </c>
      <c r="F441" s="171">
        <v>10000</v>
      </c>
      <c r="G441" s="171">
        <v>1300</v>
      </c>
      <c r="H441" s="166">
        <v>195823.41</v>
      </c>
      <c r="I441" s="158">
        <f t="shared" si="22"/>
        <v>6.6386342674759876E-3</v>
      </c>
      <c r="J441" s="171">
        <v>13000000</v>
      </c>
      <c r="K441" s="167">
        <f t="shared" si="23"/>
        <v>66.386342674759874</v>
      </c>
      <c r="L441" s="167">
        <f t="shared" si="19"/>
        <v>61860.090480990453</v>
      </c>
      <c r="M441" s="164" t="s">
        <v>173</v>
      </c>
    </row>
    <row r="442" spans="5:13" x14ac:dyDescent="0.25">
      <c r="E442" s="170" t="s">
        <v>15</v>
      </c>
      <c r="F442" s="171">
        <v>8000</v>
      </c>
      <c r="G442" s="171">
        <v>1300</v>
      </c>
      <c r="H442" s="166">
        <v>195823.41</v>
      </c>
      <c r="I442" s="158">
        <f t="shared" si="22"/>
        <v>6.6386342674759876E-3</v>
      </c>
      <c r="J442" s="171">
        <v>10400000</v>
      </c>
      <c r="K442" s="167">
        <f t="shared" si="23"/>
        <v>53.109074139807902</v>
      </c>
      <c r="L442" s="167">
        <f t="shared" si="19"/>
        <v>61913.199555130261</v>
      </c>
      <c r="M442" s="164" t="s">
        <v>173</v>
      </c>
    </row>
    <row r="443" spans="5:13" x14ac:dyDescent="0.25">
      <c r="E443" s="170" t="s">
        <v>15</v>
      </c>
      <c r="F443" s="171">
        <v>1</v>
      </c>
      <c r="G443" s="171">
        <v>500000</v>
      </c>
      <c r="H443" s="166">
        <v>195823.41</v>
      </c>
      <c r="I443" s="158">
        <f t="shared" si="22"/>
        <v>2.5533208721061489</v>
      </c>
      <c r="J443" s="171">
        <v>500000</v>
      </c>
      <c r="K443" s="167">
        <f t="shared" si="23"/>
        <v>2.5533208721061489</v>
      </c>
      <c r="L443" s="167">
        <f t="shared" si="19"/>
        <v>61915.752876002363</v>
      </c>
      <c r="M443" s="164" t="s">
        <v>195</v>
      </c>
    </row>
    <row r="444" spans="5:13" x14ac:dyDescent="0.25">
      <c r="E444" s="170" t="s">
        <v>102</v>
      </c>
      <c r="F444" s="171">
        <v>15000</v>
      </c>
      <c r="G444" s="171">
        <v>1310</v>
      </c>
      <c r="H444" s="166">
        <v>193042.81</v>
      </c>
      <c r="I444" s="158">
        <f t="shared" si="22"/>
        <v>6.7860595274177784E-3</v>
      </c>
      <c r="J444" s="171">
        <v>19650000</v>
      </c>
      <c r="K444" s="167">
        <f t="shared" si="23"/>
        <v>101.79089291126668</v>
      </c>
      <c r="L444" s="167">
        <f t="shared" si="19"/>
        <v>62017.543768913631</v>
      </c>
      <c r="M444" s="164" t="s">
        <v>173</v>
      </c>
    </row>
    <row r="445" spans="5:13" x14ac:dyDescent="0.25">
      <c r="E445" s="170" t="s">
        <v>102</v>
      </c>
      <c r="F445" s="171">
        <v>5000</v>
      </c>
      <c r="G445" s="171">
        <v>1310</v>
      </c>
      <c r="H445" s="166">
        <v>193042.81</v>
      </c>
      <c r="I445" s="158">
        <f t="shared" si="22"/>
        <v>6.7860595274177784E-3</v>
      </c>
      <c r="J445" s="171">
        <v>6550000</v>
      </c>
      <c r="K445" s="167">
        <f t="shared" si="23"/>
        <v>33.930297637088891</v>
      </c>
      <c r="L445" s="167">
        <f t="shared" si="19"/>
        <v>62051.47406655072</v>
      </c>
      <c r="M445" s="164" t="s">
        <v>173</v>
      </c>
    </row>
    <row r="446" spans="5:13" x14ac:dyDescent="0.25">
      <c r="E446" s="170" t="s">
        <v>102</v>
      </c>
      <c r="F446" s="171">
        <v>10000</v>
      </c>
      <c r="G446" s="171">
        <v>1310</v>
      </c>
      <c r="H446" s="166">
        <v>193042.81</v>
      </c>
      <c r="I446" s="158">
        <f t="shared" si="22"/>
        <v>6.7860595274177784E-3</v>
      </c>
      <c r="J446" s="171">
        <v>13100000</v>
      </c>
      <c r="K446" s="167">
        <f t="shared" si="23"/>
        <v>67.860595274177783</v>
      </c>
      <c r="L446" s="167">
        <f t="shared" si="19"/>
        <v>62119.334661824898</v>
      </c>
      <c r="M446" s="164" t="s">
        <v>173</v>
      </c>
    </row>
    <row r="447" spans="5:13" x14ac:dyDescent="0.25">
      <c r="E447" s="170" t="s">
        <v>102</v>
      </c>
      <c r="F447" s="171">
        <v>13574</v>
      </c>
      <c r="G447" s="171">
        <v>1310</v>
      </c>
      <c r="H447" s="166">
        <v>193042.81</v>
      </c>
      <c r="I447" s="158">
        <f t="shared" si="22"/>
        <v>6.7860595274177784E-3</v>
      </c>
      <c r="J447" s="171">
        <v>17781940</v>
      </c>
      <c r="K447" s="167">
        <f t="shared" si="23"/>
        <v>92.11397202516892</v>
      </c>
      <c r="L447" s="167">
        <f t="shared" si="19"/>
        <v>62211.448633850065</v>
      </c>
      <c r="M447" s="164" t="s">
        <v>173</v>
      </c>
    </row>
    <row r="448" spans="5:13" x14ac:dyDescent="0.25">
      <c r="E448" s="170" t="s">
        <v>102</v>
      </c>
      <c r="F448" s="171">
        <v>6426</v>
      </c>
      <c r="G448" s="171">
        <v>1310</v>
      </c>
      <c r="H448" s="166">
        <v>193042.81</v>
      </c>
      <c r="I448" s="158">
        <f t="shared" si="22"/>
        <v>6.7860595274177784E-3</v>
      </c>
      <c r="J448" s="171">
        <v>8418060</v>
      </c>
      <c r="K448" s="167">
        <f t="shared" si="23"/>
        <v>43.607218523186646</v>
      </c>
      <c r="L448" s="167">
        <f t="shared" si="19"/>
        <v>62255.055852373254</v>
      </c>
      <c r="M448" s="164" t="s">
        <v>173</v>
      </c>
    </row>
    <row r="449" spans="5:13" x14ac:dyDescent="0.25">
      <c r="E449" s="178" t="s">
        <v>16</v>
      </c>
      <c r="F449" s="179">
        <v>500</v>
      </c>
      <c r="G449" s="179">
        <v>44200</v>
      </c>
      <c r="H449" s="157">
        <v>171072.85</v>
      </c>
      <c r="I449" s="158">
        <f t="shared" si="22"/>
        <v>0.25836946072974176</v>
      </c>
      <c r="J449" s="179">
        <v>22100000</v>
      </c>
      <c r="K449" s="163">
        <f t="shared" si="23"/>
        <v>129.18473036487089</v>
      </c>
      <c r="L449" s="163">
        <f t="shared" si="19"/>
        <v>62384.240582738123</v>
      </c>
      <c r="M449" s="153" t="s">
        <v>171</v>
      </c>
    </row>
    <row r="450" spans="5:13" x14ac:dyDescent="0.25">
      <c r="E450" s="178" t="s">
        <v>16</v>
      </c>
      <c r="F450" s="179">
        <v>500</v>
      </c>
      <c r="G450" s="179">
        <v>44200</v>
      </c>
      <c r="H450" s="157">
        <v>171072.85</v>
      </c>
      <c r="I450" s="158">
        <f t="shared" si="22"/>
        <v>0.25836946072974176</v>
      </c>
      <c r="J450" s="179">
        <v>22100000</v>
      </c>
      <c r="K450" s="163">
        <f t="shared" si="23"/>
        <v>129.18473036487089</v>
      </c>
      <c r="L450" s="163">
        <f t="shared" si="19"/>
        <v>62513.425313102991</v>
      </c>
      <c r="M450" s="153" t="s">
        <v>171</v>
      </c>
    </row>
    <row r="451" spans="5:13" x14ac:dyDescent="0.25">
      <c r="E451" s="170">
        <v>43949</v>
      </c>
      <c r="F451" s="171">
        <v>50</v>
      </c>
      <c r="G451" s="171">
        <v>3900</v>
      </c>
      <c r="H451" s="171">
        <v>185004.12</v>
      </c>
      <c r="I451" s="172">
        <f t="shared" si="22"/>
        <v>2.1080611610163062E-2</v>
      </c>
      <c r="J451" s="171">
        <v>195000</v>
      </c>
      <c r="K451" s="173">
        <f t="shared" si="23"/>
        <v>1.0540305805081531</v>
      </c>
      <c r="L451" s="173">
        <f t="shared" si="19"/>
        <v>62514.479343683503</v>
      </c>
      <c r="M451" s="164" t="s">
        <v>185</v>
      </c>
    </row>
    <row r="452" spans="5:13" x14ac:dyDescent="0.25">
      <c r="E452" s="170">
        <v>43949</v>
      </c>
      <c r="F452" s="171">
        <v>2</v>
      </c>
      <c r="G452" s="171">
        <v>235000</v>
      </c>
      <c r="H452" s="171">
        <v>185004.12</v>
      </c>
      <c r="I452" s="172">
        <f t="shared" si="22"/>
        <v>1.2702419816380306</v>
      </c>
      <c r="J452" s="171">
        <v>470000</v>
      </c>
      <c r="K452" s="173">
        <f t="shared" si="23"/>
        <v>2.5404839632760612</v>
      </c>
      <c r="L452" s="173">
        <f t="shared" ref="L452:L515" si="24">L451+K452</f>
        <v>62517.019827646778</v>
      </c>
      <c r="M452" s="164" t="s">
        <v>196</v>
      </c>
    </row>
    <row r="453" spans="5:13" x14ac:dyDescent="0.25">
      <c r="E453" s="170">
        <v>43949</v>
      </c>
      <c r="F453" s="171">
        <v>80</v>
      </c>
      <c r="G453" s="171">
        <v>50000</v>
      </c>
      <c r="H453" s="171">
        <v>185004.12</v>
      </c>
      <c r="I453" s="172">
        <f t="shared" si="22"/>
        <v>0.27026425141234695</v>
      </c>
      <c r="J453" s="171">
        <v>4000000</v>
      </c>
      <c r="K453" s="173">
        <f t="shared" si="23"/>
        <v>21.621140112987757</v>
      </c>
      <c r="L453" s="173">
        <f t="shared" si="24"/>
        <v>62538.640967759769</v>
      </c>
      <c r="M453" s="164" t="s">
        <v>174</v>
      </c>
    </row>
    <row r="454" spans="5:13" x14ac:dyDescent="0.25">
      <c r="E454" s="170">
        <v>43949</v>
      </c>
      <c r="F454" s="171">
        <v>15</v>
      </c>
      <c r="G454" s="171">
        <v>50000</v>
      </c>
      <c r="H454" s="171">
        <v>185004.12</v>
      </c>
      <c r="I454" s="172">
        <f t="shared" si="22"/>
        <v>0.27026425141234695</v>
      </c>
      <c r="J454" s="171">
        <v>750000</v>
      </c>
      <c r="K454" s="173">
        <f t="shared" si="23"/>
        <v>4.0539637711852041</v>
      </c>
      <c r="L454" s="173">
        <f t="shared" si="24"/>
        <v>62542.694931530954</v>
      </c>
      <c r="M454" s="164" t="s">
        <v>174</v>
      </c>
    </row>
    <row r="455" spans="5:13" x14ac:dyDescent="0.25">
      <c r="E455" s="170">
        <v>43949</v>
      </c>
      <c r="F455" s="171">
        <v>5</v>
      </c>
      <c r="G455" s="171">
        <v>50000</v>
      </c>
      <c r="H455" s="171">
        <v>185004.12</v>
      </c>
      <c r="I455" s="172">
        <f t="shared" si="22"/>
        <v>0.27026425141234695</v>
      </c>
      <c r="J455" s="171">
        <v>250000</v>
      </c>
      <c r="K455" s="173">
        <f t="shared" si="23"/>
        <v>1.3513212570617348</v>
      </c>
      <c r="L455" s="173">
        <f t="shared" si="24"/>
        <v>62544.046252788015</v>
      </c>
      <c r="M455" s="164" t="s">
        <v>174</v>
      </c>
    </row>
    <row r="456" spans="5:13" x14ac:dyDescent="0.25">
      <c r="E456" s="178" t="s">
        <v>17</v>
      </c>
      <c r="F456" s="179">
        <v>258</v>
      </c>
      <c r="G456" s="179">
        <v>43500</v>
      </c>
      <c r="H456" s="157">
        <v>171072.85</v>
      </c>
      <c r="I456" s="158">
        <f t="shared" si="22"/>
        <v>0.25427763669103542</v>
      </c>
      <c r="J456" s="179">
        <v>11223000</v>
      </c>
      <c r="K456" s="163">
        <f t="shared" si="23"/>
        <v>65.603630266287141</v>
      </c>
      <c r="L456" s="163">
        <f t="shared" si="24"/>
        <v>62609.649883054306</v>
      </c>
      <c r="M456" s="153" t="s">
        <v>171</v>
      </c>
    </row>
    <row r="457" spans="5:13" x14ac:dyDescent="0.25">
      <c r="E457" s="178" t="s">
        <v>17</v>
      </c>
      <c r="F457" s="179">
        <v>742</v>
      </c>
      <c r="G457" s="179">
        <v>43500</v>
      </c>
      <c r="H457" s="157">
        <v>171072.85</v>
      </c>
      <c r="I457" s="158">
        <f t="shared" si="22"/>
        <v>0.25427763669103542</v>
      </c>
      <c r="J457" s="179">
        <v>32277000</v>
      </c>
      <c r="K457" s="163">
        <f t="shared" si="23"/>
        <v>188.67400642474828</v>
      </c>
      <c r="L457" s="163">
        <f t="shared" si="24"/>
        <v>62798.323889479056</v>
      </c>
      <c r="M457" s="153" t="s">
        <v>171</v>
      </c>
    </row>
    <row r="458" spans="5:13" x14ac:dyDescent="0.25">
      <c r="E458" s="165" t="s">
        <v>17</v>
      </c>
      <c r="F458" s="166">
        <v>18</v>
      </c>
      <c r="G458" s="166">
        <v>41000</v>
      </c>
      <c r="H458" s="166">
        <v>180286.55</v>
      </c>
      <c r="I458" s="158">
        <f t="shared" si="22"/>
        <v>0.22741574454666752</v>
      </c>
      <c r="J458" s="166">
        <v>738000</v>
      </c>
      <c r="K458" s="167">
        <f>J458/H458</f>
        <v>4.0934834018400155</v>
      </c>
      <c r="L458" s="167">
        <f t="shared" si="24"/>
        <v>62802.417372880896</v>
      </c>
      <c r="M458" s="164" t="s">
        <v>172</v>
      </c>
    </row>
    <row r="459" spans="5:13" x14ac:dyDescent="0.25">
      <c r="E459" s="165" t="s">
        <v>17</v>
      </c>
      <c r="F459" s="166">
        <v>209</v>
      </c>
      <c r="G459" s="166">
        <v>41000</v>
      </c>
      <c r="H459" s="166">
        <v>180286.55</v>
      </c>
      <c r="I459" s="158">
        <f t="shared" si="22"/>
        <v>0.22741574454666752</v>
      </c>
      <c r="J459" s="166">
        <v>8569000</v>
      </c>
      <c r="K459" s="167">
        <f>J459/H459</f>
        <v>47.52989061025351</v>
      </c>
      <c r="L459" s="167">
        <f t="shared" si="24"/>
        <v>62849.947263491151</v>
      </c>
      <c r="M459" s="164" t="s">
        <v>172</v>
      </c>
    </row>
    <row r="460" spans="5:13" x14ac:dyDescent="0.25">
      <c r="E460" s="170" t="s">
        <v>17</v>
      </c>
      <c r="F460" s="171">
        <v>974</v>
      </c>
      <c r="G460" s="171">
        <v>1130</v>
      </c>
      <c r="H460" s="166">
        <v>180286.55</v>
      </c>
      <c r="I460" s="158">
        <f t="shared" si="22"/>
        <v>6.2677997887252267E-3</v>
      </c>
      <c r="J460" s="171">
        <v>1100620</v>
      </c>
      <c r="K460" s="167">
        <f>F460*I460</f>
        <v>6.1048369942183704</v>
      </c>
      <c r="L460" s="167">
        <f t="shared" si="24"/>
        <v>62856.052100485373</v>
      </c>
      <c r="M460" s="164" t="s">
        <v>173</v>
      </c>
    </row>
    <row r="461" spans="5:13" x14ac:dyDescent="0.25">
      <c r="E461" s="170" t="s">
        <v>17</v>
      </c>
      <c r="F461" s="171">
        <v>1000</v>
      </c>
      <c r="G461" s="171">
        <v>1130</v>
      </c>
      <c r="H461" s="166">
        <v>180286.55</v>
      </c>
      <c r="I461" s="158">
        <f t="shared" si="22"/>
        <v>6.2677997887252267E-3</v>
      </c>
      <c r="J461" s="171">
        <v>1130000</v>
      </c>
      <c r="K461" s="167">
        <f>F461*I461</f>
        <v>6.2677997887252266</v>
      </c>
      <c r="L461" s="167">
        <f t="shared" si="24"/>
        <v>62862.319900274095</v>
      </c>
      <c r="M461" s="164" t="s">
        <v>173</v>
      </c>
    </row>
    <row r="462" spans="5:13" x14ac:dyDescent="0.25">
      <c r="E462" s="165" t="s">
        <v>95</v>
      </c>
      <c r="F462" s="166">
        <v>186</v>
      </c>
      <c r="G462" s="166">
        <v>40000</v>
      </c>
      <c r="H462" s="166">
        <v>177691.94</v>
      </c>
      <c r="I462" s="158">
        <f t="shared" si="22"/>
        <v>0.2251086909175509</v>
      </c>
      <c r="J462" s="166">
        <v>7440000</v>
      </c>
      <c r="K462" s="167">
        <f>J462/H462</f>
        <v>41.87021651066447</v>
      </c>
      <c r="L462" s="167">
        <f t="shared" si="24"/>
        <v>62904.190116784761</v>
      </c>
      <c r="M462" s="164" t="s">
        <v>172</v>
      </c>
    </row>
    <row r="463" spans="5:13" x14ac:dyDescent="0.25">
      <c r="E463" s="165" t="s">
        <v>95</v>
      </c>
      <c r="F463" s="166">
        <v>100</v>
      </c>
      <c r="G463" s="166">
        <v>40000</v>
      </c>
      <c r="H463" s="166">
        <v>177691.94</v>
      </c>
      <c r="I463" s="158">
        <f t="shared" si="22"/>
        <v>0.2251086909175509</v>
      </c>
      <c r="J463" s="166">
        <v>4000000</v>
      </c>
      <c r="K463" s="167">
        <f>J463/H463</f>
        <v>22.51086909175509</v>
      </c>
      <c r="L463" s="167">
        <f t="shared" si="24"/>
        <v>62926.700985876516</v>
      </c>
      <c r="M463" s="164" t="s">
        <v>172</v>
      </c>
    </row>
    <row r="464" spans="5:13" x14ac:dyDescent="0.25">
      <c r="E464" s="165" t="s">
        <v>95</v>
      </c>
      <c r="F464" s="166">
        <v>700</v>
      </c>
      <c r="G464" s="166">
        <v>42000</v>
      </c>
      <c r="H464" s="166">
        <v>177691.94</v>
      </c>
      <c r="I464" s="158">
        <f t="shared" si="22"/>
        <v>0.23636412546342844</v>
      </c>
      <c r="J464" s="166">
        <v>29400000</v>
      </c>
      <c r="K464" s="167">
        <f>J464/H464</f>
        <v>165.45488782439992</v>
      </c>
      <c r="L464" s="167">
        <f t="shared" si="24"/>
        <v>63092.155873700918</v>
      </c>
      <c r="M464" s="164" t="s">
        <v>172</v>
      </c>
    </row>
    <row r="465" spans="5:13" x14ac:dyDescent="0.25">
      <c r="E465" s="165" t="s">
        <v>95</v>
      </c>
      <c r="F465" s="166">
        <v>214</v>
      </c>
      <c r="G465" s="166">
        <v>40000</v>
      </c>
      <c r="H465" s="166">
        <v>177691.94</v>
      </c>
      <c r="I465" s="158">
        <f t="shared" si="22"/>
        <v>0.2251086909175509</v>
      </c>
      <c r="J465" s="166">
        <v>8560000</v>
      </c>
      <c r="K465" s="167">
        <f>J465/H465</f>
        <v>48.173259856355891</v>
      </c>
      <c r="L465" s="167">
        <f t="shared" si="24"/>
        <v>63140.329133557272</v>
      </c>
      <c r="M465" s="164" t="s">
        <v>172</v>
      </c>
    </row>
    <row r="466" spans="5:13" x14ac:dyDescent="0.25">
      <c r="E466" s="170" t="s">
        <v>95</v>
      </c>
      <c r="F466" s="171">
        <v>3490</v>
      </c>
      <c r="G466" s="171">
        <v>36.9</v>
      </c>
      <c r="H466" s="166">
        <v>177691.94</v>
      </c>
      <c r="I466" s="158">
        <f t="shared" si="22"/>
        <v>2.076627673714407E-4</v>
      </c>
      <c r="J466" s="171">
        <v>128781</v>
      </c>
      <c r="K466" s="167">
        <f t="shared" ref="K466:K481" si="25">F466*I466</f>
        <v>0.724743058126328</v>
      </c>
      <c r="L466" s="167">
        <f t="shared" si="24"/>
        <v>63141.053876615399</v>
      </c>
      <c r="M466" s="164" t="s">
        <v>178</v>
      </c>
    </row>
    <row r="467" spans="5:13" x14ac:dyDescent="0.25">
      <c r="E467" s="170">
        <v>43951</v>
      </c>
      <c r="F467" s="171">
        <v>140</v>
      </c>
      <c r="G467" s="171">
        <v>1050</v>
      </c>
      <c r="H467" s="171">
        <v>177691.94</v>
      </c>
      <c r="I467" s="172">
        <f t="shared" si="22"/>
        <v>5.9091031365857112E-3</v>
      </c>
      <c r="J467" s="171">
        <v>147000</v>
      </c>
      <c r="K467" s="173">
        <f t="shared" si="25"/>
        <v>0.82727443912199961</v>
      </c>
      <c r="L467" s="173">
        <f t="shared" si="24"/>
        <v>63141.88115105452</v>
      </c>
      <c r="M467" s="164" t="s">
        <v>175</v>
      </c>
    </row>
    <row r="468" spans="5:13" x14ac:dyDescent="0.25">
      <c r="E468" s="170">
        <v>43951</v>
      </c>
      <c r="F468" s="171">
        <v>3</v>
      </c>
      <c r="G468" s="171">
        <v>15199.99</v>
      </c>
      <c r="H468" s="171">
        <v>177691.94</v>
      </c>
      <c r="I468" s="172">
        <f t="shared" si="22"/>
        <v>8.5541246271496618E-2</v>
      </c>
      <c r="J468" s="171">
        <v>45599.97</v>
      </c>
      <c r="K468" s="173">
        <f t="shared" si="25"/>
        <v>0.25662373881448985</v>
      </c>
      <c r="L468" s="173">
        <f t="shared" si="24"/>
        <v>63142.137774793337</v>
      </c>
      <c r="M468" s="164" t="s">
        <v>186</v>
      </c>
    </row>
    <row r="469" spans="5:13" x14ac:dyDescent="0.25">
      <c r="E469" s="170">
        <v>43951</v>
      </c>
      <c r="F469" s="171">
        <v>20</v>
      </c>
      <c r="G469" s="171">
        <v>69500</v>
      </c>
      <c r="H469" s="171">
        <v>177691.94</v>
      </c>
      <c r="I469" s="172">
        <f t="shared" si="22"/>
        <v>0.39112635046924471</v>
      </c>
      <c r="J469" s="171">
        <v>1390000</v>
      </c>
      <c r="K469" s="173">
        <f t="shared" si="25"/>
        <v>7.8225270093848938</v>
      </c>
      <c r="L469" s="173">
        <f t="shared" si="24"/>
        <v>63149.960301802719</v>
      </c>
      <c r="M469" s="164" t="s">
        <v>174</v>
      </c>
    </row>
    <row r="470" spans="5:13" x14ac:dyDescent="0.25">
      <c r="E470" s="188" t="s">
        <v>95</v>
      </c>
      <c r="F470" s="189">
        <v>1</v>
      </c>
      <c r="G470" s="190">
        <v>159000</v>
      </c>
      <c r="H470" s="112">
        <v>177691.94</v>
      </c>
      <c r="I470" s="191">
        <f>G470/H470</f>
        <v>0.89480704639726483</v>
      </c>
      <c r="J470" s="192">
        <v>159000</v>
      </c>
      <c r="K470" s="191">
        <f t="shared" si="25"/>
        <v>0.89480704639726483</v>
      </c>
      <c r="L470" s="191">
        <f t="shared" si="24"/>
        <v>63150.855108849115</v>
      </c>
      <c r="M470" s="164" t="s">
        <v>197</v>
      </c>
    </row>
    <row r="471" spans="5:13" x14ac:dyDescent="0.2">
      <c r="E471" s="188" t="s">
        <v>95</v>
      </c>
      <c r="F471" s="189">
        <v>1</v>
      </c>
      <c r="G471" s="190">
        <v>159000</v>
      </c>
      <c r="H471" s="112">
        <v>177691.94</v>
      </c>
      <c r="I471" s="193">
        <f>G471/H471</f>
        <v>0.89480704639726483</v>
      </c>
      <c r="J471" s="192">
        <v>159000</v>
      </c>
      <c r="K471" s="193">
        <f t="shared" si="25"/>
        <v>0.89480704639726483</v>
      </c>
      <c r="L471" s="193">
        <f t="shared" si="24"/>
        <v>63151.749915895511</v>
      </c>
      <c r="M471" s="164" t="s">
        <v>197</v>
      </c>
    </row>
    <row r="472" spans="5:13" x14ac:dyDescent="0.2">
      <c r="E472" s="188" t="s">
        <v>95</v>
      </c>
      <c r="F472" s="189">
        <v>1</v>
      </c>
      <c r="G472" s="190">
        <v>145000</v>
      </c>
      <c r="H472" s="112">
        <v>177691.94</v>
      </c>
      <c r="I472" s="193">
        <f>G472/H472</f>
        <v>0.81601900457612198</v>
      </c>
      <c r="J472" s="192">
        <v>145000</v>
      </c>
      <c r="K472" s="193">
        <f t="shared" si="25"/>
        <v>0.81601900457612198</v>
      </c>
      <c r="L472" s="193">
        <f t="shared" si="24"/>
        <v>63152.565934900085</v>
      </c>
      <c r="M472" s="164" t="s">
        <v>197</v>
      </c>
    </row>
    <row r="473" spans="5:13" x14ac:dyDescent="0.25">
      <c r="E473" s="170">
        <v>43954</v>
      </c>
      <c r="F473" s="171">
        <v>1</v>
      </c>
      <c r="G473" s="171">
        <v>105000</v>
      </c>
      <c r="H473" s="171">
        <v>180022.62</v>
      </c>
      <c r="I473" s="172">
        <f t="shared" ref="I473" si="26">G473/H473</f>
        <v>0.58326003698868512</v>
      </c>
      <c r="J473" s="171">
        <v>105000</v>
      </c>
      <c r="K473" s="173">
        <f t="shared" si="25"/>
        <v>0.58326003698868512</v>
      </c>
      <c r="L473" s="173">
        <f t="shared" si="24"/>
        <v>63153.149194937076</v>
      </c>
      <c r="M473" s="164" t="s">
        <v>177</v>
      </c>
    </row>
    <row r="474" spans="5:13" x14ac:dyDescent="0.25">
      <c r="E474" s="170" t="s">
        <v>121</v>
      </c>
      <c r="F474" s="171">
        <v>29</v>
      </c>
      <c r="G474" s="171">
        <v>7995</v>
      </c>
      <c r="H474" s="166">
        <v>175501.44</v>
      </c>
      <c r="I474" s="158">
        <f t="shared" si="22"/>
        <v>4.5555181769448727E-2</v>
      </c>
      <c r="J474" s="171">
        <v>231855</v>
      </c>
      <c r="K474" s="167">
        <f t="shared" si="25"/>
        <v>1.321100271314013</v>
      </c>
      <c r="L474" s="167">
        <f t="shared" si="24"/>
        <v>63154.47029520839</v>
      </c>
      <c r="M474" s="164" t="s">
        <v>179</v>
      </c>
    </row>
    <row r="475" spans="5:13" x14ac:dyDescent="0.25">
      <c r="E475" s="170" t="s">
        <v>121</v>
      </c>
      <c r="F475" s="171">
        <v>3</v>
      </c>
      <c r="G475" s="171">
        <v>100799.99</v>
      </c>
      <c r="H475" s="166">
        <v>175501.44</v>
      </c>
      <c r="I475" s="158">
        <f t="shared" si="22"/>
        <v>0.57435420472903242</v>
      </c>
      <c r="J475" s="171">
        <v>302399.97000000003</v>
      </c>
      <c r="K475" s="167">
        <f t="shared" si="25"/>
        <v>1.7230626141870973</v>
      </c>
      <c r="L475" s="167">
        <f t="shared" si="24"/>
        <v>63156.19335782258</v>
      </c>
      <c r="M475" s="164" t="s">
        <v>192</v>
      </c>
    </row>
    <row r="476" spans="5:13" x14ac:dyDescent="0.25">
      <c r="E476" s="170" t="s">
        <v>121</v>
      </c>
      <c r="F476" s="171">
        <v>3</v>
      </c>
      <c r="G476" s="171">
        <v>7499.99</v>
      </c>
      <c r="H476" s="166">
        <v>175501.44</v>
      </c>
      <c r="I476" s="158">
        <f t="shared" si="22"/>
        <v>4.2734635111825861E-2</v>
      </c>
      <c r="J476" s="171">
        <v>22499.97</v>
      </c>
      <c r="K476" s="167">
        <f t="shared" si="25"/>
        <v>0.1282039053354776</v>
      </c>
      <c r="L476" s="167">
        <f t="shared" si="24"/>
        <v>63156.321561727913</v>
      </c>
      <c r="M476" s="164" t="s">
        <v>193</v>
      </c>
    </row>
    <row r="477" spans="5:13" x14ac:dyDescent="0.25">
      <c r="E477" s="170" t="s">
        <v>121</v>
      </c>
      <c r="F477" s="171">
        <v>3</v>
      </c>
      <c r="G477" s="171">
        <v>37000</v>
      </c>
      <c r="H477" s="166">
        <v>175501.44</v>
      </c>
      <c r="I477" s="158">
        <f t="shared" si="22"/>
        <v>0.21082448098431555</v>
      </c>
      <c r="J477" s="171">
        <v>111000</v>
      </c>
      <c r="K477" s="167">
        <f t="shared" si="25"/>
        <v>0.63247344295294661</v>
      </c>
      <c r="L477" s="167">
        <f t="shared" si="24"/>
        <v>63156.954035170864</v>
      </c>
      <c r="M477" s="164" t="s">
        <v>190</v>
      </c>
    </row>
    <row r="478" spans="5:13" x14ac:dyDescent="0.25">
      <c r="E478" s="170" t="s">
        <v>121</v>
      </c>
      <c r="F478" s="171">
        <v>3</v>
      </c>
      <c r="G478" s="171">
        <v>2229.9899999999998</v>
      </c>
      <c r="H478" s="166">
        <v>175501.44</v>
      </c>
      <c r="I478" s="158">
        <f t="shared" si="22"/>
        <v>1.2706391468924699E-2</v>
      </c>
      <c r="J478" s="171">
        <v>6689.9699999999984</v>
      </c>
      <c r="K478" s="167">
        <f t="shared" si="25"/>
        <v>3.8119174406774092E-2</v>
      </c>
      <c r="L478" s="167">
        <f t="shared" si="24"/>
        <v>63156.992154345273</v>
      </c>
      <c r="M478" s="164" t="s">
        <v>184</v>
      </c>
    </row>
    <row r="479" spans="5:13" x14ac:dyDescent="0.25">
      <c r="E479" s="170" t="s">
        <v>121</v>
      </c>
      <c r="F479" s="171">
        <v>3</v>
      </c>
      <c r="G479" s="171">
        <v>5759.97</v>
      </c>
      <c r="H479" s="166">
        <v>175501.44</v>
      </c>
      <c r="I479" s="158">
        <f t="shared" si="22"/>
        <v>3.2820072587438597E-2</v>
      </c>
      <c r="J479" s="171">
        <v>17279.91</v>
      </c>
      <c r="K479" s="167">
        <f t="shared" si="25"/>
        <v>9.8460217762315783E-2</v>
      </c>
      <c r="L479" s="167">
        <f t="shared" si="24"/>
        <v>63157.090614563036</v>
      </c>
      <c r="M479" s="164" t="s">
        <v>191</v>
      </c>
    </row>
    <row r="480" spans="5:13" x14ac:dyDescent="0.25">
      <c r="E480" s="170">
        <v>43956</v>
      </c>
      <c r="F480" s="171">
        <v>100</v>
      </c>
      <c r="G480" s="171">
        <v>1203</v>
      </c>
      <c r="H480" s="171">
        <v>175501.44</v>
      </c>
      <c r="I480" s="172">
        <f t="shared" si="22"/>
        <v>6.8546446114630174E-3</v>
      </c>
      <c r="J480" s="171">
        <v>120300</v>
      </c>
      <c r="K480" s="173">
        <f t="shared" si="25"/>
        <v>0.68546446114630177</v>
      </c>
      <c r="L480" s="173">
        <f t="shared" si="24"/>
        <v>63157.776079024181</v>
      </c>
      <c r="M480" s="164" t="s">
        <v>175</v>
      </c>
    </row>
    <row r="481" spans="5:13" x14ac:dyDescent="0.25">
      <c r="E481" s="170">
        <v>43956</v>
      </c>
      <c r="F481" s="171">
        <v>100</v>
      </c>
      <c r="G481" s="171">
        <v>70000</v>
      </c>
      <c r="H481" s="171">
        <v>179021.82</v>
      </c>
      <c r="I481" s="172">
        <f t="shared" si="22"/>
        <v>0.39101378815163423</v>
      </c>
      <c r="J481" s="171">
        <v>7000000</v>
      </c>
      <c r="K481" s="173">
        <f t="shared" si="25"/>
        <v>39.101378815163422</v>
      </c>
      <c r="L481" s="173">
        <f t="shared" si="24"/>
        <v>63196.877457839342</v>
      </c>
      <c r="M481" s="164" t="s">
        <v>174</v>
      </c>
    </row>
    <row r="482" spans="5:13" x14ac:dyDescent="0.25">
      <c r="E482" s="165" t="s">
        <v>96</v>
      </c>
      <c r="F482" s="166">
        <v>500</v>
      </c>
      <c r="G482" s="166">
        <v>40000</v>
      </c>
      <c r="H482" s="166">
        <v>195003.91</v>
      </c>
      <c r="I482" s="158">
        <f t="shared" si="22"/>
        <v>0.20512409212717836</v>
      </c>
      <c r="J482" s="166">
        <v>20000000</v>
      </c>
      <c r="K482" s="167">
        <f t="shared" ref="K482:K487" si="27">J482/H482</f>
        <v>102.56204606358918</v>
      </c>
      <c r="L482" s="167">
        <f t="shared" si="24"/>
        <v>63299.439503902933</v>
      </c>
      <c r="M482" s="164" t="s">
        <v>172</v>
      </c>
    </row>
    <row r="483" spans="5:13" x14ac:dyDescent="0.25">
      <c r="E483" s="165" t="s">
        <v>96</v>
      </c>
      <c r="F483" s="166">
        <v>500</v>
      </c>
      <c r="G483" s="166">
        <v>40000</v>
      </c>
      <c r="H483" s="166">
        <v>195003.91</v>
      </c>
      <c r="I483" s="158">
        <f t="shared" si="22"/>
        <v>0.20512409212717836</v>
      </c>
      <c r="J483" s="166">
        <v>20000000</v>
      </c>
      <c r="K483" s="167">
        <f t="shared" si="27"/>
        <v>102.56204606358918</v>
      </c>
      <c r="L483" s="167">
        <f t="shared" si="24"/>
        <v>63402.001549966524</v>
      </c>
      <c r="M483" s="164" t="s">
        <v>172</v>
      </c>
    </row>
    <row r="484" spans="5:13" x14ac:dyDescent="0.25">
      <c r="E484" s="165" t="s">
        <v>96</v>
      </c>
      <c r="F484" s="166">
        <v>500</v>
      </c>
      <c r="G484" s="166">
        <v>40000</v>
      </c>
      <c r="H484" s="166">
        <v>195003.91</v>
      </c>
      <c r="I484" s="158">
        <f t="shared" si="22"/>
        <v>0.20512409212717836</v>
      </c>
      <c r="J484" s="166">
        <v>20000000</v>
      </c>
      <c r="K484" s="167">
        <f t="shared" si="27"/>
        <v>102.56204606358918</v>
      </c>
      <c r="L484" s="167">
        <f t="shared" si="24"/>
        <v>63504.563596030115</v>
      </c>
      <c r="M484" s="164" t="s">
        <v>172</v>
      </c>
    </row>
    <row r="485" spans="5:13" x14ac:dyDescent="0.25">
      <c r="E485" s="165" t="s">
        <v>96</v>
      </c>
      <c r="F485" s="166">
        <v>94</v>
      </c>
      <c r="G485" s="166">
        <v>44800</v>
      </c>
      <c r="H485" s="166">
        <v>195003.91</v>
      </c>
      <c r="I485" s="158">
        <f t="shared" si="22"/>
        <v>0.22973898318243977</v>
      </c>
      <c r="J485" s="166">
        <v>4211200</v>
      </c>
      <c r="K485" s="167">
        <f t="shared" si="27"/>
        <v>21.595464419149337</v>
      </c>
      <c r="L485" s="167">
        <f t="shared" si="24"/>
        <v>63526.159060449267</v>
      </c>
      <c r="M485" s="164" t="s">
        <v>172</v>
      </c>
    </row>
    <row r="486" spans="5:13" x14ac:dyDescent="0.25">
      <c r="E486" s="165" t="s">
        <v>96</v>
      </c>
      <c r="F486" s="166">
        <v>75</v>
      </c>
      <c r="G486" s="166">
        <v>45000</v>
      </c>
      <c r="H486" s="166">
        <v>195003.91</v>
      </c>
      <c r="I486" s="158">
        <f t="shared" ref="I486:I549" si="28">G486/H486</f>
        <v>0.23076460364307566</v>
      </c>
      <c r="J486" s="166">
        <v>3375000</v>
      </c>
      <c r="K486" s="167">
        <f t="shared" si="27"/>
        <v>17.307345273230673</v>
      </c>
      <c r="L486" s="167">
        <f t="shared" si="24"/>
        <v>63543.466405722495</v>
      </c>
      <c r="M486" s="164" t="s">
        <v>172</v>
      </c>
    </row>
    <row r="487" spans="5:13" x14ac:dyDescent="0.25">
      <c r="E487" s="165" t="s">
        <v>96</v>
      </c>
      <c r="F487" s="166">
        <v>322</v>
      </c>
      <c r="G487" s="166">
        <v>45000</v>
      </c>
      <c r="H487" s="166">
        <v>195003.91</v>
      </c>
      <c r="I487" s="158">
        <f t="shared" si="28"/>
        <v>0.23076460364307566</v>
      </c>
      <c r="J487" s="166">
        <v>14490000</v>
      </c>
      <c r="K487" s="167">
        <f t="shared" si="27"/>
        <v>74.306202373070363</v>
      </c>
      <c r="L487" s="167">
        <f t="shared" si="24"/>
        <v>63617.772608095562</v>
      </c>
      <c r="M487" s="164" t="s">
        <v>172</v>
      </c>
    </row>
    <row r="488" spans="5:13" x14ac:dyDescent="0.25">
      <c r="E488" s="170" t="s">
        <v>96</v>
      </c>
      <c r="F488" s="171">
        <v>300</v>
      </c>
      <c r="G488" s="171">
        <v>1155</v>
      </c>
      <c r="H488" s="166">
        <v>178502.21</v>
      </c>
      <c r="I488" s="158">
        <f t="shared" si="28"/>
        <v>6.470508124241151E-3</v>
      </c>
      <c r="J488" s="171">
        <v>346500</v>
      </c>
      <c r="K488" s="167">
        <f t="shared" ref="K488:K507" si="29">F488*I488</f>
        <v>1.9411524372723452</v>
      </c>
      <c r="L488" s="167">
        <f t="shared" si="24"/>
        <v>63619.713760532832</v>
      </c>
      <c r="M488" s="164" t="s">
        <v>173</v>
      </c>
    </row>
    <row r="489" spans="5:13" x14ac:dyDescent="0.25">
      <c r="E489" s="170">
        <v>43957</v>
      </c>
      <c r="F489" s="171">
        <v>8</v>
      </c>
      <c r="G489" s="171">
        <v>72995</v>
      </c>
      <c r="H489" s="171">
        <v>179021.82</v>
      </c>
      <c r="I489" s="172">
        <f t="shared" si="28"/>
        <v>0.40774359237326485</v>
      </c>
      <c r="J489" s="171">
        <v>583960</v>
      </c>
      <c r="K489" s="173">
        <f t="shared" si="29"/>
        <v>3.2619487389861188</v>
      </c>
      <c r="L489" s="173">
        <f t="shared" si="24"/>
        <v>63622.975709271821</v>
      </c>
      <c r="M489" s="164" t="s">
        <v>174</v>
      </c>
    </row>
    <row r="490" spans="5:13" x14ac:dyDescent="0.25">
      <c r="E490" s="170" t="s">
        <v>114</v>
      </c>
      <c r="F490" s="171">
        <v>20000</v>
      </c>
      <c r="G490" s="171">
        <v>1300</v>
      </c>
      <c r="H490" s="166">
        <v>182042.31</v>
      </c>
      <c r="I490" s="158">
        <f t="shared" si="28"/>
        <v>7.141197010738877E-3</v>
      </c>
      <c r="J490" s="171">
        <v>26000000</v>
      </c>
      <c r="K490" s="167">
        <f t="shared" si="29"/>
        <v>142.82394021477754</v>
      </c>
      <c r="L490" s="167">
        <f t="shared" si="24"/>
        <v>63765.799649486602</v>
      </c>
      <c r="M490" s="164" t="s">
        <v>173</v>
      </c>
    </row>
    <row r="491" spans="5:13" x14ac:dyDescent="0.25">
      <c r="E491" s="170" t="s">
        <v>114</v>
      </c>
      <c r="F491" s="171">
        <v>1900</v>
      </c>
      <c r="G491" s="171">
        <v>1300</v>
      </c>
      <c r="H491" s="166">
        <v>182042.31</v>
      </c>
      <c r="I491" s="158">
        <f t="shared" si="28"/>
        <v>7.141197010738877E-3</v>
      </c>
      <c r="J491" s="171">
        <v>2470000</v>
      </c>
      <c r="K491" s="167">
        <f t="shared" si="29"/>
        <v>13.568274320403866</v>
      </c>
      <c r="L491" s="167">
        <f t="shared" si="24"/>
        <v>63779.367923807004</v>
      </c>
      <c r="M491" s="164" t="s">
        <v>173</v>
      </c>
    </row>
    <row r="492" spans="5:13" x14ac:dyDescent="0.25">
      <c r="E492" s="170">
        <v>43958</v>
      </c>
      <c r="F492" s="171">
        <v>10</v>
      </c>
      <c r="G492" s="171">
        <v>229999</v>
      </c>
      <c r="H492" s="171">
        <v>182042.31</v>
      </c>
      <c r="I492" s="172">
        <f t="shared" si="28"/>
        <v>1.2634370548253315</v>
      </c>
      <c r="J492" s="171">
        <v>2299990</v>
      </c>
      <c r="K492" s="173">
        <f t="shared" si="29"/>
        <v>12.634370548253315</v>
      </c>
      <c r="L492" s="173">
        <f t="shared" si="24"/>
        <v>63792.002294355254</v>
      </c>
      <c r="M492" s="164" t="s">
        <v>196</v>
      </c>
    </row>
    <row r="493" spans="5:13" x14ac:dyDescent="0.25">
      <c r="E493" s="170">
        <v>43958</v>
      </c>
      <c r="F493" s="171">
        <v>3</v>
      </c>
      <c r="G493" s="171">
        <v>14500</v>
      </c>
      <c r="H493" s="171">
        <v>182042.31</v>
      </c>
      <c r="I493" s="172">
        <f t="shared" si="28"/>
        <v>7.9651812812087483E-2</v>
      </c>
      <c r="J493" s="171">
        <v>43500</v>
      </c>
      <c r="K493" s="173">
        <f t="shared" si="29"/>
        <v>0.23895543843626244</v>
      </c>
      <c r="L493" s="173">
        <f t="shared" si="24"/>
        <v>63792.241249793689</v>
      </c>
      <c r="M493" s="164" t="s">
        <v>186</v>
      </c>
    </row>
    <row r="494" spans="5:13" x14ac:dyDescent="0.25">
      <c r="E494" s="178" t="s">
        <v>18</v>
      </c>
      <c r="F494" s="179">
        <v>990</v>
      </c>
      <c r="G494" s="179">
        <v>47000</v>
      </c>
      <c r="H494" s="157">
        <v>172952.82569999999</v>
      </c>
      <c r="I494" s="158">
        <f t="shared" si="28"/>
        <v>0.27175040251452798</v>
      </c>
      <c r="J494" s="179">
        <v>46530000</v>
      </c>
      <c r="K494" s="163">
        <f t="shared" si="29"/>
        <v>269.03289848938272</v>
      </c>
      <c r="L494" s="163">
        <f t="shared" si="24"/>
        <v>64061.274148283075</v>
      </c>
      <c r="M494" s="153" t="s">
        <v>171</v>
      </c>
    </row>
    <row r="495" spans="5:13" x14ac:dyDescent="0.25">
      <c r="E495" s="178" t="s">
        <v>18</v>
      </c>
      <c r="F495" s="179">
        <v>50</v>
      </c>
      <c r="G495" s="179">
        <v>46000</v>
      </c>
      <c r="H495" s="157">
        <v>172952.82569999999</v>
      </c>
      <c r="I495" s="158">
        <f t="shared" si="28"/>
        <v>0.26596847905677207</v>
      </c>
      <c r="J495" s="179">
        <v>2300000</v>
      </c>
      <c r="K495" s="163">
        <f t="shared" si="29"/>
        <v>13.298423952838604</v>
      </c>
      <c r="L495" s="163">
        <f t="shared" si="24"/>
        <v>64074.572572235913</v>
      </c>
      <c r="M495" s="153" t="s">
        <v>171</v>
      </c>
    </row>
    <row r="496" spans="5:13" x14ac:dyDescent="0.25">
      <c r="E496" s="178" t="s">
        <v>18</v>
      </c>
      <c r="F496" s="179">
        <v>307</v>
      </c>
      <c r="G496" s="179">
        <v>46000</v>
      </c>
      <c r="H496" s="157">
        <v>172952.82569999999</v>
      </c>
      <c r="I496" s="158">
        <f t="shared" si="28"/>
        <v>0.26596847905677207</v>
      </c>
      <c r="J496" s="179">
        <v>14122000</v>
      </c>
      <c r="K496" s="163">
        <f t="shared" si="29"/>
        <v>81.65232307042902</v>
      </c>
      <c r="L496" s="163">
        <f t="shared" si="24"/>
        <v>64156.224895306339</v>
      </c>
      <c r="M496" s="153" t="s">
        <v>171</v>
      </c>
    </row>
    <row r="497" spans="5:13" x14ac:dyDescent="0.25">
      <c r="E497" s="178" t="s">
        <v>18</v>
      </c>
      <c r="F497" s="179">
        <v>1643</v>
      </c>
      <c r="G497" s="179">
        <v>46000</v>
      </c>
      <c r="H497" s="157">
        <v>172952.82569999999</v>
      </c>
      <c r="I497" s="158">
        <f t="shared" si="28"/>
        <v>0.26596847905677207</v>
      </c>
      <c r="J497" s="179">
        <v>75578000</v>
      </c>
      <c r="K497" s="163">
        <f t="shared" si="29"/>
        <v>436.98621109027653</v>
      </c>
      <c r="L497" s="163">
        <f t="shared" si="24"/>
        <v>64593.211106396615</v>
      </c>
      <c r="M497" s="153" t="s">
        <v>171</v>
      </c>
    </row>
    <row r="498" spans="5:13" x14ac:dyDescent="0.25">
      <c r="E498" s="170" t="s">
        <v>18</v>
      </c>
      <c r="F498" s="171">
        <v>7938</v>
      </c>
      <c r="G498" s="171">
        <v>1479</v>
      </c>
      <c r="H498" s="166">
        <v>182042.31</v>
      </c>
      <c r="I498" s="158">
        <f t="shared" si="28"/>
        <v>8.1244849068329225E-3</v>
      </c>
      <c r="J498" s="171">
        <v>11740302</v>
      </c>
      <c r="K498" s="167">
        <f t="shared" si="29"/>
        <v>64.492161190439745</v>
      </c>
      <c r="L498" s="167">
        <f t="shared" si="24"/>
        <v>64657.703267587058</v>
      </c>
      <c r="M498" s="164" t="s">
        <v>173</v>
      </c>
    </row>
    <row r="499" spans="5:13" x14ac:dyDescent="0.25">
      <c r="E499" s="170" t="s">
        <v>18</v>
      </c>
      <c r="F499" s="171">
        <v>4000</v>
      </c>
      <c r="G499" s="171">
        <v>1500</v>
      </c>
      <c r="H499" s="166">
        <v>182042.31</v>
      </c>
      <c r="I499" s="158">
        <f t="shared" si="28"/>
        <v>8.2398427046987046E-3</v>
      </c>
      <c r="J499" s="171">
        <v>6000000</v>
      </c>
      <c r="K499" s="167">
        <f t="shared" si="29"/>
        <v>32.959370818794817</v>
      </c>
      <c r="L499" s="167">
        <f t="shared" si="24"/>
        <v>64690.662638405855</v>
      </c>
      <c r="M499" s="164" t="s">
        <v>173</v>
      </c>
    </row>
    <row r="500" spans="5:13" x14ac:dyDescent="0.25">
      <c r="E500" s="170" t="s">
        <v>18</v>
      </c>
      <c r="F500" s="171">
        <v>500</v>
      </c>
      <c r="G500" s="171">
        <v>1500</v>
      </c>
      <c r="H500" s="166">
        <v>182042.31</v>
      </c>
      <c r="I500" s="158">
        <f t="shared" si="28"/>
        <v>8.2398427046987046E-3</v>
      </c>
      <c r="J500" s="171">
        <v>750000</v>
      </c>
      <c r="K500" s="167">
        <f t="shared" si="29"/>
        <v>4.1199213523493521</v>
      </c>
      <c r="L500" s="167">
        <f t="shared" si="24"/>
        <v>64694.782559758205</v>
      </c>
      <c r="M500" s="164" t="s">
        <v>173</v>
      </c>
    </row>
    <row r="501" spans="5:13" x14ac:dyDescent="0.25">
      <c r="E501" s="170" t="s">
        <v>18</v>
      </c>
      <c r="F501" s="171">
        <v>10000</v>
      </c>
      <c r="G501" s="171">
        <v>1500</v>
      </c>
      <c r="H501" s="166">
        <v>182042.31</v>
      </c>
      <c r="I501" s="158">
        <f t="shared" si="28"/>
        <v>8.2398427046987046E-3</v>
      </c>
      <c r="J501" s="171">
        <v>15000000</v>
      </c>
      <c r="K501" s="167">
        <f t="shared" si="29"/>
        <v>82.398427046987052</v>
      </c>
      <c r="L501" s="167">
        <f t="shared" si="24"/>
        <v>64777.180986805193</v>
      </c>
      <c r="M501" s="164" t="s">
        <v>173</v>
      </c>
    </row>
    <row r="502" spans="5:13" x14ac:dyDescent="0.25">
      <c r="E502" s="170" t="s">
        <v>18</v>
      </c>
      <c r="F502" s="171">
        <v>27562</v>
      </c>
      <c r="G502" s="171">
        <v>1500</v>
      </c>
      <c r="H502" s="166">
        <v>182042.31</v>
      </c>
      <c r="I502" s="158">
        <f t="shared" si="28"/>
        <v>8.2398427046987046E-3</v>
      </c>
      <c r="J502" s="171">
        <v>41343000</v>
      </c>
      <c r="K502" s="167">
        <f t="shared" si="29"/>
        <v>227.1065446269057</v>
      </c>
      <c r="L502" s="167">
        <f t="shared" si="24"/>
        <v>65004.287531432099</v>
      </c>
      <c r="M502" s="164" t="s">
        <v>173</v>
      </c>
    </row>
    <row r="503" spans="5:13" x14ac:dyDescent="0.25">
      <c r="E503" s="170" t="s">
        <v>18</v>
      </c>
      <c r="F503" s="171">
        <v>7</v>
      </c>
      <c r="G503" s="171">
        <v>83500</v>
      </c>
      <c r="H503" s="166">
        <v>182042.31</v>
      </c>
      <c r="I503" s="158">
        <f t="shared" si="28"/>
        <v>0.45868457722822786</v>
      </c>
      <c r="J503" s="171">
        <v>584500</v>
      </c>
      <c r="K503" s="167">
        <f t="shared" si="29"/>
        <v>3.2107920405975952</v>
      </c>
      <c r="L503" s="167">
        <f t="shared" si="24"/>
        <v>65007.498323472697</v>
      </c>
      <c r="M503" s="164" t="s">
        <v>189</v>
      </c>
    </row>
    <row r="504" spans="5:13" x14ac:dyDescent="0.25">
      <c r="E504" s="170" t="s">
        <v>18</v>
      </c>
      <c r="F504" s="171">
        <v>7</v>
      </c>
      <c r="G504" s="171">
        <v>2289</v>
      </c>
      <c r="H504" s="166">
        <v>182042.31</v>
      </c>
      <c r="I504" s="158">
        <f t="shared" si="28"/>
        <v>1.2573999967370223E-2</v>
      </c>
      <c r="J504" s="171">
        <v>16023</v>
      </c>
      <c r="K504" s="167">
        <f t="shared" si="29"/>
        <v>8.8017999771591554E-2</v>
      </c>
      <c r="L504" s="167">
        <f t="shared" si="24"/>
        <v>65007.586341472466</v>
      </c>
      <c r="M504" s="164" t="s">
        <v>184</v>
      </c>
    </row>
    <row r="505" spans="5:13" x14ac:dyDescent="0.25">
      <c r="E505" s="170" t="s">
        <v>18</v>
      </c>
      <c r="F505" s="171">
        <v>1</v>
      </c>
      <c r="G505" s="171">
        <v>25000</v>
      </c>
      <c r="H505" s="166">
        <v>182042.31</v>
      </c>
      <c r="I505" s="158">
        <f t="shared" si="28"/>
        <v>0.13733071174497841</v>
      </c>
      <c r="J505" s="171">
        <v>25000</v>
      </c>
      <c r="K505" s="167">
        <f t="shared" si="29"/>
        <v>0.13733071174497841</v>
      </c>
      <c r="L505" s="167">
        <f t="shared" si="24"/>
        <v>65007.723672184213</v>
      </c>
      <c r="M505" s="164" t="s">
        <v>187</v>
      </c>
    </row>
    <row r="506" spans="5:13" x14ac:dyDescent="0.25">
      <c r="E506" s="178" t="s">
        <v>19</v>
      </c>
      <c r="F506" s="179">
        <v>246</v>
      </c>
      <c r="G506" s="179">
        <v>48000</v>
      </c>
      <c r="H506" s="157">
        <v>179104.5753</v>
      </c>
      <c r="I506" s="158">
        <f t="shared" si="28"/>
        <v>0.26799985382617975</v>
      </c>
      <c r="J506" s="179">
        <v>11808000</v>
      </c>
      <c r="K506" s="163">
        <f t="shared" si="29"/>
        <v>65.927964041240216</v>
      </c>
      <c r="L506" s="163">
        <f t="shared" si="24"/>
        <v>65073.651636225455</v>
      </c>
      <c r="M506" s="153" t="s">
        <v>171</v>
      </c>
    </row>
    <row r="507" spans="5:13" x14ac:dyDescent="0.25">
      <c r="E507" s="178" t="s">
        <v>19</v>
      </c>
      <c r="F507" s="179">
        <v>1754</v>
      </c>
      <c r="G507" s="179">
        <v>48000</v>
      </c>
      <c r="H507" s="157">
        <v>179104.5753</v>
      </c>
      <c r="I507" s="158">
        <f t="shared" si="28"/>
        <v>0.26799985382617975</v>
      </c>
      <c r="J507" s="179">
        <v>84192000</v>
      </c>
      <c r="K507" s="163">
        <f t="shared" si="29"/>
        <v>470.0717436111193</v>
      </c>
      <c r="L507" s="163">
        <f t="shared" si="24"/>
        <v>65543.723379836578</v>
      </c>
      <c r="M507" s="153" t="s">
        <v>171</v>
      </c>
    </row>
    <row r="508" spans="5:13" x14ac:dyDescent="0.25">
      <c r="E508" s="165" t="s">
        <v>19</v>
      </c>
      <c r="F508" s="166">
        <v>168</v>
      </c>
      <c r="G508" s="166">
        <v>45000</v>
      </c>
      <c r="H508" s="166">
        <v>182499.03</v>
      </c>
      <c r="I508" s="158">
        <f t="shared" si="28"/>
        <v>0.24657665303755313</v>
      </c>
      <c r="J508" s="166">
        <v>7560000</v>
      </c>
      <c r="K508" s="167">
        <f>J508/H508</f>
        <v>41.424877710308927</v>
      </c>
      <c r="L508" s="167">
        <f t="shared" si="24"/>
        <v>65585.148257546884</v>
      </c>
      <c r="M508" s="164" t="s">
        <v>172</v>
      </c>
    </row>
    <row r="509" spans="5:13" x14ac:dyDescent="0.25">
      <c r="E509" s="165" t="s">
        <v>19</v>
      </c>
      <c r="F509" s="166">
        <v>4</v>
      </c>
      <c r="G509" s="166">
        <v>45000</v>
      </c>
      <c r="H509" s="166">
        <v>182499.03</v>
      </c>
      <c r="I509" s="158">
        <f t="shared" si="28"/>
        <v>0.24657665303755313</v>
      </c>
      <c r="J509" s="166">
        <v>180000</v>
      </c>
      <c r="K509" s="167">
        <f>J509/H509</f>
        <v>0.98630661215021254</v>
      </c>
      <c r="L509" s="167">
        <f t="shared" si="24"/>
        <v>65586.134564159031</v>
      </c>
      <c r="M509" s="164" t="s">
        <v>172</v>
      </c>
    </row>
    <row r="510" spans="5:13" x14ac:dyDescent="0.25">
      <c r="E510" s="170" t="s">
        <v>19</v>
      </c>
      <c r="F510" s="171">
        <v>4957</v>
      </c>
      <c r="G510" s="171">
        <v>1515</v>
      </c>
      <c r="H510" s="166">
        <v>182499.03</v>
      </c>
      <c r="I510" s="158">
        <f t="shared" si="28"/>
        <v>8.3014139855976214E-3</v>
      </c>
      <c r="J510" s="171">
        <v>7509855</v>
      </c>
      <c r="K510" s="167">
        <f t="shared" ref="K510:K516" si="30">F510*I510</f>
        <v>41.150109126607411</v>
      </c>
      <c r="L510" s="167">
        <f t="shared" si="24"/>
        <v>65627.284673285641</v>
      </c>
      <c r="M510" s="164" t="s">
        <v>173</v>
      </c>
    </row>
    <row r="511" spans="5:13" x14ac:dyDescent="0.25">
      <c r="E511" s="170">
        <v>43962</v>
      </c>
      <c r="F511" s="171">
        <v>20</v>
      </c>
      <c r="G511" s="171">
        <v>1450</v>
      </c>
      <c r="H511" s="171">
        <v>182499.03</v>
      </c>
      <c r="I511" s="172">
        <f t="shared" si="28"/>
        <v>7.9452477089878223E-3</v>
      </c>
      <c r="J511" s="171">
        <v>29000</v>
      </c>
      <c r="K511" s="173">
        <f t="shared" si="30"/>
        <v>0.15890495417975645</v>
      </c>
      <c r="L511" s="173">
        <f t="shared" si="24"/>
        <v>65627.443578239821</v>
      </c>
      <c r="M511" s="164" t="s">
        <v>175</v>
      </c>
    </row>
    <row r="512" spans="5:13" x14ac:dyDescent="0.25">
      <c r="E512" s="170">
        <v>43962</v>
      </c>
      <c r="F512" s="171">
        <v>20</v>
      </c>
      <c r="G512" s="171">
        <v>95000</v>
      </c>
      <c r="H512" s="171">
        <v>182499</v>
      </c>
      <c r="I512" s="172">
        <f t="shared" si="28"/>
        <v>0.52055079753861666</v>
      </c>
      <c r="J512" s="171">
        <v>1900000</v>
      </c>
      <c r="K512" s="173">
        <f t="shared" si="30"/>
        <v>10.411015950772333</v>
      </c>
      <c r="L512" s="173">
        <f t="shared" si="24"/>
        <v>65637.85459419059</v>
      </c>
      <c r="M512" s="164" t="s">
        <v>174</v>
      </c>
    </row>
    <row r="513" spans="5:13" x14ac:dyDescent="0.25">
      <c r="E513" s="170">
        <v>43962</v>
      </c>
      <c r="F513" s="171">
        <v>65</v>
      </c>
      <c r="G513" s="171">
        <v>96000</v>
      </c>
      <c r="H513" s="171">
        <v>182499</v>
      </c>
      <c r="I513" s="172">
        <f t="shared" si="28"/>
        <v>0.52603027961797055</v>
      </c>
      <c r="J513" s="171">
        <v>6240000</v>
      </c>
      <c r="K513" s="173">
        <f t="shared" si="30"/>
        <v>34.191968175168086</v>
      </c>
      <c r="L513" s="173">
        <f t="shared" si="24"/>
        <v>65672.046562365766</v>
      </c>
      <c r="M513" s="164" t="s">
        <v>174</v>
      </c>
    </row>
    <row r="514" spans="5:13" x14ac:dyDescent="0.25">
      <c r="E514" s="178" t="s">
        <v>20</v>
      </c>
      <c r="F514" s="179">
        <v>23</v>
      </c>
      <c r="G514" s="179">
        <v>48900</v>
      </c>
      <c r="H514" s="157">
        <v>179104.5753</v>
      </c>
      <c r="I514" s="158">
        <f t="shared" si="28"/>
        <v>0.27302485108542063</v>
      </c>
      <c r="J514" s="179">
        <v>1124700</v>
      </c>
      <c r="K514" s="163">
        <f t="shared" si="30"/>
        <v>6.2795715749646748</v>
      </c>
      <c r="L514" s="163">
        <f t="shared" si="24"/>
        <v>65678.326133940733</v>
      </c>
      <c r="M514" s="153" t="s">
        <v>171</v>
      </c>
    </row>
    <row r="515" spans="5:13" x14ac:dyDescent="0.25">
      <c r="E515" s="178" t="s">
        <v>20</v>
      </c>
      <c r="F515" s="179">
        <v>124</v>
      </c>
      <c r="G515" s="179">
        <v>49000</v>
      </c>
      <c r="H515" s="157">
        <v>179104.5753</v>
      </c>
      <c r="I515" s="158">
        <f t="shared" si="28"/>
        <v>0.27358318411422516</v>
      </c>
      <c r="J515" s="179">
        <v>6076000</v>
      </c>
      <c r="K515" s="163">
        <f t="shared" si="30"/>
        <v>33.924314830163922</v>
      </c>
      <c r="L515" s="163">
        <f t="shared" si="24"/>
        <v>65712.250448770894</v>
      </c>
      <c r="M515" s="153" t="s">
        <v>171</v>
      </c>
    </row>
    <row r="516" spans="5:13" x14ac:dyDescent="0.25">
      <c r="E516" s="178" t="s">
        <v>20</v>
      </c>
      <c r="F516" s="179">
        <v>800</v>
      </c>
      <c r="G516" s="179">
        <v>49000</v>
      </c>
      <c r="H516" s="157">
        <v>179104.5753</v>
      </c>
      <c r="I516" s="158">
        <f t="shared" si="28"/>
        <v>0.27358318411422516</v>
      </c>
      <c r="J516" s="179">
        <v>39200000</v>
      </c>
      <c r="K516" s="163">
        <f t="shared" si="30"/>
        <v>218.86654729138013</v>
      </c>
      <c r="L516" s="163">
        <f t="shared" ref="L516:L579" si="31">L515+K516</f>
        <v>65931.116996062279</v>
      </c>
      <c r="M516" s="153" t="s">
        <v>171</v>
      </c>
    </row>
    <row r="517" spans="5:13" x14ac:dyDescent="0.25">
      <c r="E517" s="165" t="s">
        <v>20</v>
      </c>
      <c r="F517" s="166">
        <v>101</v>
      </c>
      <c r="G517" s="166">
        <v>49900</v>
      </c>
      <c r="H517" s="166">
        <v>186027.48</v>
      </c>
      <c r="I517" s="158">
        <f t="shared" si="28"/>
        <v>0.26823993960462184</v>
      </c>
      <c r="J517" s="166">
        <v>5039900</v>
      </c>
      <c r="K517" s="167">
        <f>J517/H517</f>
        <v>27.092233900066805</v>
      </c>
      <c r="L517" s="167">
        <f t="shared" si="31"/>
        <v>65958.209229962347</v>
      </c>
      <c r="M517" s="164" t="s">
        <v>172</v>
      </c>
    </row>
    <row r="518" spans="5:13" x14ac:dyDescent="0.25">
      <c r="E518" s="165" t="s">
        <v>20</v>
      </c>
      <c r="F518" s="166">
        <v>399</v>
      </c>
      <c r="G518" s="166">
        <v>49900</v>
      </c>
      <c r="H518" s="166">
        <v>186027.48</v>
      </c>
      <c r="I518" s="158">
        <f t="shared" si="28"/>
        <v>0.26823993960462184</v>
      </c>
      <c r="J518" s="166">
        <v>19910100</v>
      </c>
      <c r="K518" s="167">
        <f>J518/H518</f>
        <v>107.02773590224412</v>
      </c>
      <c r="L518" s="167">
        <f t="shared" si="31"/>
        <v>66065.236965864591</v>
      </c>
      <c r="M518" s="164" t="s">
        <v>172</v>
      </c>
    </row>
    <row r="519" spans="5:13" x14ac:dyDescent="0.25">
      <c r="E519" s="165" t="s">
        <v>20</v>
      </c>
      <c r="F519" s="166">
        <v>250</v>
      </c>
      <c r="G519" s="166">
        <v>49900</v>
      </c>
      <c r="H519" s="166">
        <v>186027.48</v>
      </c>
      <c r="I519" s="158">
        <f t="shared" si="28"/>
        <v>0.26823993960462184</v>
      </c>
      <c r="J519" s="166">
        <v>12475000</v>
      </c>
      <c r="K519" s="167">
        <f>J519/H519</f>
        <v>67.05998490115546</v>
      </c>
      <c r="L519" s="167">
        <f t="shared" si="31"/>
        <v>66132.29695076574</v>
      </c>
      <c r="M519" s="164" t="s">
        <v>172</v>
      </c>
    </row>
    <row r="520" spans="5:13" x14ac:dyDescent="0.25">
      <c r="E520" s="165" t="s">
        <v>20</v>
      </c>
      <c r="F520" s="166">
        <v>351</v>
      </c>
      <c r="G520" s="166">
        <v>49900</v>
      </c>
      <c r="H520" s="166">
        <v>186027.48</v>
      </c>
      <c r="I520" s="158">
        <f t="shared" si="28"/>
        <v>0.26823993960462184</v>
      </c>
      <c r="J520" s="166">
        <v>17514900</v>
      </c>
      <c r="K520" s="167">
        <f>J520/H520</f>
        <v>94.152218801222261</v>
      </c>
      <c r="L520" s="167">
        <f t="shared" si="31"/>
        <v>66226.449169566957</v>
      </c>
      <c r="M520" s="164" t="s">
        <v>172</v>
      </c>
    </row>
    <row r="521" spans="5:13" x14ac:dyDescent="0.25">
      <c r="E521" s="170" t="s">
        <v>20</v>
      </c>
      <c r="F521" s="171">
        <v>5000</v>
      </c>
      <c r="G521" s="171">
        <v>1650</v>
      </c>
      <c r="H521" s="166">
        <v>186027.48</v>
      </c>
      <c r="I521" s="158">
        <f t="shared" si="28"/>
        <v>8.8696573215957114E-3</v>
      </c>
      <c r="J521" s="171">
        <v>8250000</v>
      </c>
      <c r="K521" s="167">
        <f t="shared" ref="K521:K528" si="32">F521*I521</f>
        <v>44.348286607978558</v>
      </c>
      <c r="L521" s="167">
        <f t="shared" si="31"/>
        <v>66270.797456174929</v>
      </c>
      <c r="M521" s="164" t="s">
        <v>173</v>
      </c>
    </row>
    <row r="522" spans="5:13" x14ac:dyDescent="0.25">
      <c r="E522" s="170" t="s">
        <v>20</v>
      </c>
      <c r="F522" s="171">
        <v>2500</v>
      </c>
      <c r="G522" s="171">
        <v>1650</v>
      </c>
      <c r="H522" s="166">
        <v>186027.48</v>
      </c>
      <c r="I522" s="158">
        <f t="shared" si="28"/>
        <v>8.8696573215957114E-3</v>
      </c>
      <c r="J522" s="171">
        <v>4125000</v>
      </c>
      <c r="K522" s="167">
        <f t="shared" si="32"/>
        <v>22.174143303989279</v>
      </c>
      <c r="L522" s="167">
        <f t="shared" si="31"/>
        <v>66292.971599478915</v>
      </c>
      <c r="M522" s="164" t="s">
        <v>173</v>
      </c>
    </row>
    <row r="523" spans="5:13" x14ac:dyDescent="0.25">
      <c r="E523" s="170" t="s">
        <v>20</v>
      </c>
      <c r="F523" s="171">
        <v>5925</v>
      </c>
      <c r="G523" s="171">
        <v>1650</v>
      </c>
      <c r="H523" s="166">
        <v>186027.48</v>
      </c>
      <c r="I523" s="158">
        <f t="shared" si="28"/>
        <v>8.8696573215957114E-3</v>
      </c>
      <c r="J523" s="171">
        <v>9776250</v>
      </c>
      <c r="K523" s="167">
        <f t="shared" si="32"/>
        <v>52.55271963045459</v>
      </c>
      <c r="L523" s="167">
        <f t="shared" si="31"/>
        <v>66345.524319109376</v>
      </c>
      <c r="M523" s="164" t="s">
        <v>173</v>
      </c>
    </row>
    <row r="524" spans="5:13" x14ac:dyDescent="0.25">
      <c r="E524" s="170" t="s">
        <v>20</v>
      </c>
      <c r="F524" s="171">
        <v>10</v>
      </c>
      <c r="G524" s="171">
        <v>44200</v>
      </c>
      <c r="H524" s="166">
        <v>186027.48</v>
      </c>
      <c r="I524" s="158">
        <f t="shared" si="28"/>
        <v>0.23759930522092756</v>
      </c>
      <c r="J524" s="171">
        <v>442000</v>
      </c>
      <c r="K524" s="167">
        <f t="shared" si="32"/>
        <v>2.3759930522092758</v>
      </c>
      <c r="L524" s="167">
        <f t="shared" si="31"/>
        <v>66347.900312161582</v>
      </c>
      <c r="M524" s="164" t="s">
        <v>190</v>
      </c>
    </row>
    <row r="525" spans="5:13" x14ac:dyDescent="0.25">
      <c r="E525" s="170">
        <v>43963</v>
      </c>
      <c r="F525" s="171">
        <v>10</v>
      </c>
      <c r="G525" s="171">
        <v>1450</v>
      </c>
      <c r="H525" s="171">
        <v>186027.48</v>
      </c>
      <c r="I525" s="172">
        <f t="shared" si="28"/>
        <v>7.7945473432204744E-3</v>
      </c>
      <c r="J525" s="171">
        <v>14500</v>
      </c>
      <c r="K525" s="173">
        <f t="shared" si="32"/>
        <v>7.7945473432204745E-2</v>
      </c>
      <c r="L525" s="173">
        <f t="shared" si="31"/>
        <v>66347.978257635012</v>
      </c>
      <c r="M525" s="164" t="s">
        <v>175</v>
      </c>
    </row>
    <row r="526" spans="5:13" x14ac:dyDescent="0.25">
      <c r="E526" s="170">
        <v>43963</v>
      </c>
      <c r="F526" s="171">
        <v>10</v>
      </c>
      <c r="G526" s="171">
        <v>114600</v>
      </c>
      <c r="H526" s="171">
        <v>186027</v>
      </c>
      <c r="I526" s="172">
        <f t="shared" si="28"/>
        <v>0.61603960715380024</v>
      </c>
      <c r="J526" s="171">
        <v>1146000</v>
      </c>
      <c r="K526" s="173">
        <f t="shared" si="32"/>
        <v>6.1603960715380026</v>
      </c>
      <c r="L526" s="173">
        <f t="shared" si="31"/>
        <v>66354.138653706555</v>
      </c>
      <c r="M526" s="164" t="s">
        <v>174</v>
      </c>
    </row>
    <row r="527" spans="5:13" x14ac:dyDescent="0.25">
      <c r="E527" s="170">
        <v>43963</v>
      </c>
      <c r="F527" s="171">
        <v>2</v>
      </c>
      <c r="G527" s="171">
        <v>114645</v>
      </c>
      <c r="H527" s="171">
        <v>186027</v>
      </c>
      <c r="I527" s="172">
        <f t="shared" si="28"/>
        <v>0.61628150752310151</v>
      </c>
      <c r="J527" s="171">
        <v>229290</v>
      </c>
      <c r="K527" s="173">
        <f t="shared" si="32"/>
        <v>1.232563015046203</v>
      </c>
      <c r="L527" s="173">
        <f t="shared" si="31"/>
        <v>66355.3712167216</v>
      </c>
      <c r="M527" s="164" t="s">
        <v>174</v>
      </c>
    </row>
    <row r="528" spans="5:13" x14ac:dyDescent="0.25">
      <c r="E528" s="170">
        <v>43963</v>
      </c>
      <c r="F528" s="171">
        <v>5</v>
      </c>
      <c r="G528" s="171">
        <v>99500</v>
      </c>
      <c r="H528" s="171">
        <v>186027</v>
      </c>
      <c r="I528" s="172">
        <f t="shared" si="28"/>
        <v>0.53486859434383183</v>
      </c>
      <c r="J528" s="171">
        <v>497500</v>
      </c>
      <c r="K528" s="173">
        <f t="shared" si="32"/>
        <v>2.6743429717191591</v>
      </c>
      <c r="L528" s="173">
        <f t="shared" si="31"/>
        <v>66358.045559693317</v>
      </c>
      <c r="M528" s="164" t="s">
        <v>174</v>
      </c>
    </row>
    <row r="529" spans="5:13" x14ac:dyDescent="0.25">
      <c r="E529" s="165" t="s">
        <v>123</v>
      </c>
      <c r="F529" s="166">
        <v>894</v>
      </c>
      <c r="G529" s="166">
        <v>49900</v>
      </c>
      <c r="H529" s="166">
        <v>187704.89</v>
      </c>
      <c r="I529" s="158">
        <f t="shared" si="28"/>
        <v>0.26584283446211759</v>
      </c>
      <c r="J529" s="166">
        <v>44610600</v>
      </c>
      <c r="K529" s="167">
        <f>J529/H529</f>
        <v>237.66349400913316</v>
      </c>
      <c r="L529" s="167">
        <f t="shared" si="31"/>
        <v>66595.709053702449</v>
      </c>
      <c r="M529" s="164" t="s">
        <v>172</v>
      </c>
    </row>
    <row r="530" spans="5:13" x14ac:dyDescent="0.25">
      <c r="E530" s="165" t="s">
        <v>123</v>
      </c>
      <c r="F530" s="166">
        <v>50</v>
      </c>
      <c r="G530" s="166">
        <v>49900</v>
      </c>
      <c r="H530" s="166">
        <v>187704.89</v>
      </c>
      <c r="I530" s="158">
        <f t="shared" si="28"/>
        <v>0.26584283446211759</v>
      </c>
      <c r="J530" s="166">
        <v>2495000</v>
      </c>
      <c r="K530" s="167">
        <f>J530/H530</f>
        <v>13.29214172310588</v>
      </c>
      <c r="L530" s="167">
        <f t="shared" si="31"/>
        <v>66609.001195425561</v>
      </c>
      <c r="M530" s="164" t="s">
        <v>172</v>
      </c>
    </row>
    <row r="531" spans="5:13" x14ac:dyDescent="0.25">
      <c r="E531" s="165" t="s">
        <v>123</v>
      </c>
      <c r="F531" s="166">
        <v>56</v>
      </c>
      <c r="G531" s="166">
        <v>50000</v>
      </c>
      <c r="H531" s="166">
        <v>187704.89</v>
      </c>
      <c r="I531" s="158">
        <f t="shared" si="28"/>
        <v>0.26637558563338437</v>
      </c>
      <c r="J531" s="166">
        <v>2800000</v>
      </c>
      <c r="K531" s="167">
        <f>J531/H531</f>
        <v>14.917032795469526</v>
      </c>
      <c r="L531" s="167">
        <f t="shared" si="31"/>
        <v>66623.918228221024</v>
      </c>
      <c r="M531" s="164" t="s">
        <v>172</v>
      </c>
    </row>
    <row r="532" spans="5:13" x14ac:dyDescent="0.25">
      <c r="E532" s="170" t="s">
        <v>123</v>
      </c>
      <c r="F532" s="171">
        <v>10</v>
      </c>
      <c r="G532" s="171">
        <v>7594</v>
      </c>
      <c r="H532" s="166">
        <v>187704.89</v>
      </c>
      <c r="I532" s="158">
        <f t="shared" si="28"/>
        <v>4.0457123945998423E-2</v>
      </c>
      <c r="J532" s="171">
        <v>75940</v>
      </c>
      <c r="K532" s="167">
        <f>F532*I532</f>
        <v>0.40457123945998424</v>
      </c>
      <c r="L532" s="167">
        <f t="shared" si="31"/>
        <v>66624.322799460482</v>
      </c>
      <c r="M532" s="164" t="s">
        <v>179</v>
      </c>
    </row>
    <row r="533" spans="5:13" x14ac:dyDescent="0.25">
      <c r="E533" s="170">
        <v>43964</v>
      </c>
      <c r="F533" s="171">
        <v>3</v>
      </c>
      <c r="G533" s="171">
        <v>55000</v>
      </c>
      <c r="H533" s="171">
        <v>187704</v>
      </c>
      <c r="I533" s="172">
        <f t="shared" si="28"/>
        <v>0.29301453352086265</v>
      </c>
      <c r="J533" s="171">
        <v>165000</v>
      </c>
      <c r="K533" s="173">
        <f>I533*F533</f>
        <v>0.8790436005625879</v>
      </c>
      <c r="L533" s="173">
        <f t="shared" si="31"/>
        <v>66625.201843061048</v>
      </c>
      <c r="M533" s="164" t="s">
        <v>176</v>
      </c>
    </row>
    <row r="534" spans="5:13" x14ac:dyDescent="0.25">
      <c r="E534" s="170">
        <v>43964</v>
      </c>
      <c r="F534" s="171">
        <v>2</v>
      </c>
      <c r="G534" s="171">
        <v>80000</v>
      </c>
      <c r="H534" s="171">
        <v>187704.89</v>
      </c>
      <c r="I534" s="172">
        <f t="shared" si="28"/>
        <v>0.42620093701341499</v>
      </c>
      <c r="J534" s="171">
        <v>160000</v>
      </c>
      <c r="K534" s="173">
        <f t="shared" ref="K534:K543" si="33">F534*I534</f>
        <v>0.85240187402682999</v>
      </c>
      <c r="L534" s="173">
        <f t="shared" si="31"/>
        <v>66626.054244935076</v>
      </c>
      <c r="M534" s="164" t="s">
        <v>177</v>
      </c>
    </row>
    <row r="535" spans="5:13" x14ac:dyDescent="0.25">
      <c r="E535" s="170">
        <v>43964</v>
      </c>
      <c r="F535" s="171">
        <v>9</v>
      </c>
      <c r="G535" s="171">
        <v>99995</v>
      </c>
      <c r="H535" s="171">
        <v>186027</v>
      </c>
      <c r="I535" s="172">
        <f t="shared" si="28"/>
        <v>0.53752949840614539</v>
      </c>
      <c r="J535" s="171">
        <v>899955</v>
      </c>
      <c r="K535" s="173">
        <f t="shared" si="33"/>
        <v>4.837765485655309</v>
      </c>
      <c r="L535" s="173">
        <f t="shared" si="31"/>
        <v>66630.892010420735</v>
      </c>
      <c r="M535" s="164" t="s">
        <v>174</v>
      </c>
    </row>
    <row r="536" spans="5:13" x14ac:dyDescent="0.25">
      <c r="E536" s="170">
        <v>43964</v>
      </c>
      <c r="F536" s="171">
        <v>1</v>
      </c>
      <c r="G536" s="171">
        <v>100000</v>
      </c>
      <c r="H536" s="171">
        <v>186027</v>
      </c>
      <c r="I536" s="172">
        <f t="shared" si="28"/>
        <v>0.53755637622495656</v>
      </c>
      <c r="J536" s="171">
        <v>100000</v>
      </c>
      <c r="K536" s="173">
        <f t="shared" si="33"/>
        <v>0.53755637622495656</v>
      </c>
      <c r="L536" s="173">
        <f t="shared" si="31"/>
        <v>66631.429566796956</v>
      </c>
      <c r="M536" s="164" t="s">
        <v>174</v>
      </c>
    </row>
    <row r="537" spans="5:13" x14ac:dyDescent="0.25">
      <c r="E537" s="170">
        <v>43964</v>
      </c>
      <c r="F537" s="171">
        <v>20</v>
      </c>
      <c r="G537" s="171">
        <v>95950</v>
      </c>
      <c r="H537" s="171">
        <v>186027</v>
      </c>
      <c r="I537" s="172">
        <f t="shared" si="28"/>
        <v>0.51578534298784584</v>
      </c>
      <c r="J537" s="171">
        <v>1919000</v>
      </c>
      <c r="K537" s="173">
        <f t="shared" si="33"/>
        <v>10.315706859756917</v>
      </c>
      <c r="L537" s="173">
        <f t="shared" si="31"/>
        <v>66641.745273656707</v>
      </c>
      <c r="M537" s="164" t="s">
        <v>174</v>
      </c>
    </row>
    <row r="538" spans="5:13" x14ac:dyDescent="0.25">
      <c r="E538" s="178" t="s">
        <v>21</v>
      </c>
      <c r="F538" s="179">
        <v>1000</v>
      </c>
      <c r="G538" s="179">
        <v>49000</v>
      </c>
      <c r="H538" s="157">
        <v>179041.34390000001</v>
      </c>
      <c r="I538" s="158">
        <f t="shared" si="28"/>
        <v>0.27367980452251284</v>
      </c>
      <c r="J538" s="179">
        <v>49000000</v>
      </c>
      <c r="K538" s="163">
        <f t="shared" si="33"/>
        <v>273.67980452251282</v>
      </c>
      <c r="L538" s="163">
        <f t="shared" si="31"/>
        <v>66915.425078179222</v>
      </c>
      <c r="M538" s="153" t="s">
        <v>171</v>
      </c>
    </row>
    <row r="539" spans="5:13" x14ac:dyDescent="0.25">
      <c r="E539" s="178" t="s">
        <v>21</v>
      </c>
      <c r="F539" s="179">
        <v>111</v>
      </c>
      <c r="G539" s="179">
        <v>47000</v>
      </c>
      <c r="H539" s="157">
        <v>179041.34390000001</v>
      </c>
      <c r="I539" s="158">
        <f t="shared" si="28"/>
        <v>0.26250920025628782</v>
      </c>
      <c r="J539" s="179">
        <v>5217000</v>
      </c>
      <c r="K539" s="163">
        <f t="shared" si="33"/>
        <v>29.138521228447949</v>
      </c>
      <c r="L539" s="163">
        <f t="shared" si="31"/>
        <v>66944.563599407673</v>
      </c>
      <c r="M539" s="153" t="s">
        <v>171</v>
      </c>
    </row>
    <row r="540" spans="5:13" x14ac:dyDescent="0.25">
      <c r="E540" s="178" t="s">
        <v>21</v>
      </c>
      <c r="F540" s="179">
        <v>1889</v>
      </c>
      <c r="G540" s="179">
        <v>47000</v>
      </c>
      <c r="H540" s="157">
        <v>179041.34390000001</v>
      </c>
      <c r="I540" s="158">
        <f t="shared" si="28"/>
        <v>0.26250920025628782</v>
      </c>
      <c r="J540" s="179">
        <v>88783000</v>
      </c>
      <c r="K540" s="163">
        <f t="shared" si="33"/>
        <v>495.8798792841277</v>
      </c>
      <c r="L540" s="163">
        <f t="shared" si="31"/>
        <v>67440.443478691799</v>
      </c>
      <c r="M540" s="153" t="s">
        <v>171</v>
      </c>
    </row>
    <row r="541" spans="5:13" x14ac:dyDescent="0.25">
      <c r="E541" s="178" t="s">
        <v>21</v>
      </c>
      <c r="F541" s="179">
        <v>100</v>
      </c>
      <c r="G541" s="179">
        <v>47000</v>
      </c>
      <c r="H541" s="157">
        <v>179041.34390000001</v>
      </c>
      <c r="I541" s="158">
        <f t="shared" si="28"/>
        <v>0.26250920025628782</v>
      </c>
      <c r="J541" s="179">
        <v>4700000</v>
      </c>
      <c r="K541" s="163">
        <f t="shared" si="33"/>
        <v>26.250920025628783</v>
      </c>
      <c r="L541" s="163">
        <f t="shared" si="31"/>
        <v>67466.694398717431</v>
      </c>
      <c r="M541" s="153" t="s">
        <v>171</v>
      </c>
    </row>
    <row r="542" spans="5:13" x14ac:dyDescent="0.25">
      <c r="E542" s="178" t="s">
        <v>21</v>
      </c>
      <c r="F542" s="179">
        <v>1900</v>
      </c>
      <c r="G542" s="179">
        <v>47000</v>
      </c>
      <c r="H542" s="157">
        <v>179041.34390000001</v>
      </c>
      <c r="I542" s="158">
        <f t="shared" si="28"/>
        <v>0.26250920025628782</v>
      </c>
      <c r="J542" s="179">
        <v>89300000</v>
      </c>
      <c r="K542" s="163">
        <f t="shared" si="33"/>
        <v>498.76748048694685</v>
      </c>
      <c r="L542" s="163">
        <f t="shared" si="31"/>
        <v>67965.461879204377</v>
      </c>
      <c r="M542" s="153" t="s">
        <v>171</v>
      </c>
    </row>
    <row r="543" spans="5:13" x14ac:dyDescent="0.25">
      <c r="E543" s="178" t="s">
        <v>21</v>
      </c>
      <c r="F543" s="179">
        <v>100</v>
      </c>
      <c r="G543" s="179">
        <v>45200</v>
      </c>
      <c r="H543" s="157">
        <v>179041.34390000001</v>
      </c>
      <c r="I543" s="158">
        <f t="shared" si="28"/>
        <v>0.25245565641668533</v>
      </c>
      <c r="J543" s="179">
        <v>4520000</v>
      </c>
      <c r="K543" s="163">
        <f t="shared" si="33"/>
        <v>25.245565641668534</v>
      </c>
      <c r="L543" s="163">
        <f t="shared" si="31"/>
        <v>67990.707444846048</v>
      </c>
      <c r="M543" s="153" t="s">
        <v>171</v>
      </c>
    </row>
    <row r="544" spans="5:13" x14ac:dyDescent="0.25">
      <c r="E544" s="165" t="s">
        <v>21</v>
      </c>
      <c r="F544" s="166">
        <v>694</v>
      </c>
      <c r="G544" s="166">
        <v>50000</v>
      </c>
      <c r="H544" s="166">
        <v>188021.12</v>
      </c>
      <c r="I544" s="158">
        <f t="shared" si="28"/>
        <v>0.26592757239186748</v>
      </c>
      <c r="J544" s="166">
        <v>34700000</v>
      </c>
      <c r="K544" s="167">
        <f t="shared" ref="K544:K549" si="34">J544/H544</f>
        <v>184.55373523995604</v>
      </c>
      <c r="L544" s="167">
        <f t="shared" si="31"/>
        <v>68175.261180086003</v>
      </c>
      <c r="M544" s="164" t="s">
        <v>172</v>
      </c>
    </row>
    <row r="545" spans="5:13" x14ac:dyDescent="0.25">
      <c r="E545" s="165" t="s">
        <v>21</v>
      </c>
      <c r="F545" s="166">
        <v>100</v>
      </c>
      <c r="G545" s="166">
        <v>50000</v>
      </c>
      <c r="H545" s="166">
        <v>188021.12</v>
      </c>
      <c r="I545" s="158">
        <f t="shared" si="28"/>
        <v>0.26592757239186748</v>
      </c>
      <c r="J545" s="166">
        <v>5000000</v>
      </c>
      <c r="K545" s="167">
        <f t="shared" si="34"/>
        <v>26.592757239186746</v>
      </c>
      <c r="L545" s="167">
        <f t="shared" si="31"/>
        <v>68201.853937325184</v>
      </c>
      <c r="M545" s="164" t="s">
        <v>172</v>
      </c>
    </row>
    <row r="546" spans="5:13" x14ac:dyDescent="0.25">
      <c r="E546" s="165" t="s">
        <v>21</v>
      </c>
      <c r="F546" s="166">
        <v>10</v>
      </c>
      <c r="G546" s="166">
        <v>50000</v>
      </c>
      <c r="H546" s="166">
        <v>188021.12</v>
      </c>
      <c r="I546" s="158">
        <f t="shared" si="28"/>
        <v>0.26592757239186748</v>
      </c>
      <c r="J546" s="166">
        <v>500000</v>
      </c>
      <c r="K546" s="167">
        <f t="shared" si="34"/>
        <v>2.6592757239186748</v>
      </c>
      <c r="L546" s="167">
        <f t="shared" si="31"/>
        <v>68204.513213049097</v>
      </c>
      <c r="M546" s="164" t="s">
        <v>172</v>
      </c>
    </row>
    <row r="547" spans="5:13" x14ac:dyDescent="0.25">
      <c r="E547" s="165" t="s">
        <v>21</v>
      </c>
      <c r="F547" s="166">
        <v>300</v>
      </c>
      <c r="G547" s="166">
        <v>50000</v>
      </c>
      <c r="H547" s="166">
        <v>188021.12</v>
      </c>
      <c r="I547" s="158">
        <f t="shared" si="28"/>
        <v>0.26592757239186748</v>
      </c>
      <c r="J547" s="166">
        <v>15000000</v>
      </c>
      <c r="K547" s="167">
        <f t="shared" si="34"/>
        <v>79.778271717560244</v>
      </c>
      <c r="L547" s="167">
        <f t="shared" si="31"/>
        <v>68284.291484766654</v>
      </c>
      <c r="M547" s="164" t="s">
        <v>172</v>
      </c>
    </row>
    <row r="548" spans="5:13" x14ac:dyDescent="0.25">
      <c r="E548" s="165" t="s">
        <v>21</v>
      </c>
      <c r="F548" s="166">
        <v>1000</v>
      </c>
      <c r="G548" s="166">
        <v>50000</v>
      </c>
      <c r="H548" s="166">
        <v>188021.12</v>
      </c>
      <c r="I548" s="158">
        <f t="shared" si="28"/>
        <v>0.26592757239186748</v>
      </c>
      <c r="J548" s="166">
        <v>50000000</v>
      </c>
      <c r="K548" s="167">
        <f t="shared" si="34"/>
        <v>265.9275723918675</v>
      </c>
      <c r="L548" s="167">
        <f t="shared" si="31"/>
        <v>68550.219057158523</v>
      </c>
      <c r="M548" s="164" t="s">
        <v>172</v>
      </c>
    </row>
    <row r="549" spans="5:13" x14ac:dyDescent="0.25">
      <c r="E549" s="165" t="s">
        <v>21</v>
      </c>
      <c r="F549" s="166">
        <v>421</v>
      </c>
      <c r="G549" s="166">
        <v>50000</v>
      </c>
      <c r="H549" s="166">
        <v>188021.12</v>
      </c>
      <c r="I549" s="158">
        <f t="shared" si="28"/>
        <v>0.26592757239186748</v>
      </c>
      <c r="J549" s="166">
        <v>21050000</v>
      </c>
      <c r="K549" s="167">
        <f t="shared" si="34"/>
        <v>111.95550797697621</v>
      </c>
      <c r="L549" s="167">
        <f t="shared" si="31"/>
        <v>68662.174565135501</v>
      </c>
      <c r="M549" s="164" t="s">
        <v>172</v>
      </c>
    </row>
    <row r="550" spans="5:13" x14ac:dyDescent="0.25">
      <c r="E550" s="170" t="s">
        <v>21</v>
      </c>
      <c r="F550" s="171">
        <v>6000</v>
      </c>
      <c r="G550" s="171">
        <v>1750</v>
      </c>
      <c r="H550" s="166">
        <v>188021.12</v>
      </c>
      <c r="I550" s="158">
        <f t="shared" ref="I550:I613" si="35">G550/H550</f>
        <v>9.3074650337153612E-3</v>
      </c>
      <c r="J550" s="171">
        <v>10500000</v>
      </c>
      <c r="K550" s="167">
        <f t="shared" ref="K550:K559" si="36">F550*I550</f>
        <v>55.844790202292167</v>
      </c>
      <c r="L550" s="167">
        <f t="shared" si="31"/>
        <v>68718.01935533779</v>
      </c>
      <c r="M550" s="164" t="s">
        <v>173</v>
      </c>
    </row>
    <row r="551" spans="5:13" x14ac:dyDescent="0.25">
      <c r="E551" s="170" t="s">
        <v>21</v>
      </c>
      <c r="F551" s="171">
        <v>4000</v>
      </c>
      <c r="G551" s="171">
        <v>1750</v>
      </c>
      <c r="H551" s="166">
        <v>188021.12</v>
      </c>
      <c r="I551" s="158">
        <f t="shared" si="35"/>
        <v>9.3074650337153612E-3</v>
      </c>
      <c r="J551" s="171">
        <v>7000000</v>
      </c>
      <c r="K551" s="167">
        <f t="shared" si="36"/>
        <v>37.229860134861447</v>
      </c>
      <c r="L551" s="167">
        <f t="shared" si="31"/>
        <v>68755.24921547265</v>
      </c>
      <c r="M551" s="164" t="s">
        <v>173</v>
      </c>
    </row>
    <row r="552" spans="5:13" x14ac:dyDescent="0.25">
      <c r="E552" s="170" t="s">
        <v>21</v>
      </c>
      <c r="F552" s="171">
        <v>25000</v>
      </c>
      <c r="G552" s="171">
        <v>1750</v>
      </c>
      <c r="H552" s="166">
        <v>188021.12</v>
      </c>
      <c r="I552" s="158">
        <f t="shared" si="35"/>
        <v>9.3074650337153612E-3</v>
      </c>
      <c r="J552" s="171">
        <v>43750000</v>
      </c>
      <c r="K552" s="167">
        <f t="shared" si="36"/>
        <v>232.68662584288404</v>
      </c>
      <c r="L552" s="167">
        <f t="shared" si="31"/>
        <v>68987.935841315528</v>
      </c>
      <c r="M552" s="164" t="s">
        <v>173</v>
      </c>
    </row>
    <row r="553" spans="5:13" x14ac:dyDescent="0.25">
      <c r="E553" s="170" t="s">
        <v>21</v>
      </c>
      <c r="F553" s="171">
        <v>2986</v>
      </c>
      <c r="G553" s="171">
        <v>1700</v>
      </c>
      <c r="H553" s="166">
        <v>188021.12</v>
      </c>
      <c r="I553" s="158">
        <f t="shared" si="35"/>
        <v>9.0415374613234938E-3</v>
      </c>
      <c r="J553" s="171">
        <v>5076200</v>
      </c>
      <c r="K553" s="167">
        <f t="shared" si="36"/>
        <v>26.998030859511953</v>
      </c>
      <c r="L553" s="167">
        <f t="shared" si="31"/>
        <v>69014.933872175039</v>
      </c>
      <c r="M553" s="164" t="s">
        <v>173</v>
      </c>
    </row>
    <row r="554" spans="5:13" x14ac:dyDescent="0.25">
      <c r="E554" s="170" t="s">
        <v>21</v>
      </c>
      <c r="F554" s="171">
        <v>7014</v>
      </c>
      <c r="G554" s="171">
        <v>1700</v>
      </c>
      <c r="H554" s="166">
        <v>188021.12</v>
      </c>
      <c r="I554" s="158">
        <f t="shared" si="35"/>
        <v>9.0415374613234938E-3</v>
      </c>
      <c r="J554" s="171">
        <v>11923800</v>
      </c>
      <c r="K554" s="167">
        <f t="shared" si="36"/>
        <v>63.417343753722989</v>
      </c>
      <c r="L554" s="167">
        <f t="shared" si="31"/>
        <v>69078.351215928764</v>
      </c>
      <c r="M554" s="164" t="s">
        <v>173</v>
      </c>
    </row>
    <row r="555" spans="5:13" x14ac:dyDescent="0.25">
      <c r="E555" s="170" t="s">
        <v>21</v>
      </c>
      <c r="F555" s="171">
        <v>3500</v>
      </c>
      <c r="G555" s="171">
        <v>1700</v>
      </c>
      <c r="H555" s="166">
        <v>188021.12</v>
      </c>
      <c r="I555" s="158">
        <f t="shared" si="35"/>
        <v>9.0415374613234938E-3</v>
      </c>
      <c r="J555" s="171">
        <v>5950000</v>
      </c>
      <c r="K555" s="167">
        <f t="shared" si="36"/>
        <v>31.645381114632229</v>
      </c>
      <c r="L555" s="167">
        <f t="shared" si="31"/>
        <v>69109.996597043399</v>
      </c>
      <c r="M555" s="164" t="s">
        <v>173</v>
      </c>
    </row>
    <row r="556" spans="5:13" x14ac:dyDescent="0.25">
      <c r="E556" s="170" t="s">
        <v>21</v>
      </c>
      <c r="F556" s="171">
        <v>1000</v>
      </c>
      <c r="G556" s="171">
        <v>1700</v>
      </c>
      <c r="H556" s="166">
        <v>188021.12</v>
      </c>
      <c r="I556" s="158">
        <f t="shared" si="35"/>
        <v>9.0415374613234938E-3</v>
      </c>
      <c r="J556" s="171">
        <v>1700000</v>
      </c>
      <c r="K556" s="167">
        <f t="shared" si="36"/>
        <v>9.0415374613234931</v>
      </c>
      <c r="L556" s="167">
        <f t="shared" si="31"/>
        <v>69119.038134504721</v>
      </c>
      <c r="M556" s="164" t="s">
        <v>173</v>
      </c>
    </row>
    <row r="557" spans="5:13" x14ac:dyDescent="0.25">
      <c r="E557" s="170" t="s">
        <v>21</v>
      </c>
      <c r="F557" s="171">
        <v>5</v>
      </c>
      <c r="G557" s="171">
        <v>525000</v>
      </c>
      <c r="H557" s="166">
        <v>188021.12</v>
      </c>
      <c r="I557" s="158">
        <f t="shared" si="35"/>
        <v>2.7922395101146087</v>
      </c>
      <c r="J557" s="171">
        <v>2625000</v>
      </c>
      <c r="K557" s="167">
        <f t="shared" si="36"/>
        <v>13.961197550573043</v>
      </c>
      <c r="L557" s="167">
        <f t="shared" si="31"/>
        <v>69132.999332055289</v>
      </c>
      <c r="M557" s="164" t="s">
        <v>198</v>
      </c>
    </row>
    <row r="558" spans="5:13" x14ac:dyDescent="0.25">
      <c r="E558" s="178" t="s">
        <v>22</v>
      </c>
      <c r="F558" s="179">
        <v>500</v>
      </c>
      <c r="G558" s="179">
        <v>44000</v>
      </c>
      <c r="H558" s="157">
        <v>181675.87659999999</v>
      </c>
      <c r="I558" s="158">
        <f t="shared" si="35"/>
        <v>0.242189556607319</v>
      </c>
      <c r="J558" s="179">
        <v>22000000</v>
      </c>
      <c r="K558" s="163">
        <f t="shared" si="36"/>
        <v>121.0947783036595</v>
      </c>
      <c r="L558" s="163">
        <f t="shared" si="31"/>
        <v>69254.094110358943</v>
      </c>
      <c r="M558" s="153" t="s">
        <v>171</v>
      </c>
    </row>
    <row r="559" spans="5:13" x14ac:dyDescent="0.25">
      <c r="E559" s="178" t="s">
        <v>22</v>
      </c>
      <c r="F559" s="179">
        <v>1500</v>
      </c>
      <c r="G559" s="179">
        <v>44000</v>
      </c>
      <c r="H559" s="157">
        <v>181675.87659999999</v>
      </c>
      <c r="I559" s="158">
        <f t="shared" si="35"/>
        <v>0.242189556607319</v>
      </c>
      <c r="J559" s="179">
        <v>66000000</v>
      </c>
      <c r="K559" s="163">
        <f t="shared" si="36"/>
        <v>363.28433491097849</v>
      </c>
      <c r="L559" s="163">
        <f t="shared" si="31"/>
        <v>69617.378445269918</v>
      </c>
      <c r="M559" s="153" t="s">
        <v>171</v>
      </c>
    </row>
    <row r="560" spans="5:13" x14ac:dyDescent="0.25">
      <c r="E560" s="165" t="s">
        <v>22</v>
      </c>
      <c r="F560" s="166">
        <v>10</v>
      </c>
      <c r="G560" s="166">
        <v>47000</v>
      </c>
      <c r="H560" s="166">
        <v>188021.12</v>
      </c>
      <c r="I560" s="158">
        <f t="shared" si="35"/>
        <v>0.24997191804835542</v>
      </c>
      <c r="J560" s="166">
        <v>470000</v>
      </c>
      <c r="K560" s="167">
        <f>J560/H560</f>
        <v>2.4997191804835541</v>
      </c>
      <c r="L560" s="167">
        <f t="shared" si="31"/>
        <v>69619.878164450405</v>
      </c>
      <c r="M560" s="164" t="s">
        <v>172</v>
      </c>
    </row>
    <row r="561" spans="5:13" x14ac:dyDescent="0.25">
      <c r="E561" s="170" t="s">
        <v>22</v>
      </c>
      <c r="F561" s="171">
        <v>10205</v>
      </c>
      <c r="G561" s="171">
        <v>1600</v>
      </c>
      <c r="H561" s="166">
        <v>188021.12</v>
      </c>
      <c r="I561" s="158">
        <f t="shared" si="35"/>
        <v>8.509682316539759E-3</v>
      </c>
      <c r="J561" s="171">
        <v>16328000</v>
      </c>
      <c r="K561" s="167">
        <f t="shared" ref="K561:K580" si="37">F561*I561</f>
        <v>86.84130804028824</v>
      </c>
      <c r="L561" s="167">
        <f t="shared" si="31"/>
        <v>69706.719472490688</v>
      </c>
      <c r="M561" s="164" t="s">
        <v>173</v>
      </c>
    </row>
    <row r="562" spans="5:13" x14ac:dyDescent="0.25">
      <c r="E562" s="170" t="s">
        <v>22</v>
      </c>
      <c r="F562" s="171">
        <v>6000</v>
      </c>
      <c r="G562" s="171">
        <v>1600</v>
      </c>
      <c r="H562" s="166">
        <v>188021.12</v>
      </c>
      <c r="I562" s="158">
        <f t="shared" si="35"/>
        <v>8.509682316539759E-3</v>
      </c>
      <c r="J562" s="171">
        <v>9600000</v>
      </c>
      <c r="K562" s="167">
        <f t="shared" si="37"/>
        <v>51.058093899238557</v>
      </c>
      <c r="L562" s="167">
        <f t="shared" si="31"/>
        <v>69757.777566389923</v>
      </c>
      <c r="M562" s="164" t="s">
        <v>173</v>
      </c>
    </row>
    <row r="563" spans="5:13" x14ac:dyDescent="0.25">
      <c r="E563" s="170" t="s">
        <v>22</v>
      </c>
      <c r="F563" s="171">
        <v>1200</v>
      </c>
      <c r="G563" s="171">
        <v>1600</v>
      </c>
      <c r="H563" s="166">
        <v>188021.12</v>
      </c>
      <c r="I563" s="158">
        <f t="shared" si="35"/>
        <v>8.509682316539759E-3</v>
      </c>
      <c r="J563" s="171">
        <v>1920000</v>
      </c>
      <c r="K563" s="167">
        <f t="shared" si="37"/>
        <v>10.211618779847711</v>
      </c>
      <c r="L563" s="167">
        <f t="shared" si="31"/>
        <v>69767.989185169776</v>
      </c>
      <c r="M563" s="164" t="s">
        <v>173</v>
      </c>
    </row>
    <row r="564" spans="5:13" x14ac:dyDescent="0.25">
      <c r="E564" s="170" t="s">
        <v>22</v>
      </c>
      <c r="F564" s="171">
        <v>2099</v>
      </c>
      <c r="G564" s="171">
        <v>1600</v>
      </c>
      <c r="H564" s="166">
        <v>188021.12</v>
      </c>
      <c r="I564" s="158">
        <f t="shared" si="35"/>
        <v>8.509682316539759E-3</v>
      </c>
      <c r="J564" s="171">
        <v>3358400</v>
      </c>
      <c r="K564" s="167">
        <f t="shared" si="37"/>
        <v>17.861823182416956</v>
      </c>
      <c r="L564" s="167">
        <f t="shared" si="31"/>
        <v>69785.851008352198</v>
      </c>
      <c r="M564" s="164" t="s">
        <v>173</v>
      </c>
    </row>
    <row r="565" spans="5:13" x14ac:dyDescent="0.25">
      <c r="E565" s="170" t="s">
        <v>22</v>
      </c>
      <c r="F565" s="171">
        <v>5</v>
      </c>
      <c r="G565" s="171">
        <v>90000</v>
      </c>
      <c r="H565" s="166">
        <v>188021.12</v>
      </c>
      <c r="I565" s="158">
        <f t="shared" si="35"/>
        <v>0.47866963030536147</v>
      </c>
      <c r="J565" s="171">
        <v>450000</v>
      </c>
      <c r="K565" s="167">
        <f t="shared" si="37"/>
        <v>2.3933481515268076</v>
      </c>
      <c r="L565" s="167">
        <f t="shared" si="31"/>
        <v>69788.244356503725</v>
      </c>
      <c r="M565" s="164" t="s">
        <v>192</v>
      </c>
    </row>
    <row r="566" spans="5:13" x14ac:dyDescent="0.25">
      <c r="E566" s="170" t="s">
        <v>22</v>
      </c>
      <c r="F566" s="171">
        <v>20</v>
      </c>
      <c r="G566" s="171">
        <v>80200</v>
      </c>
      <c r="H566" s="166">
        <v>188021.12</v>
      </c>
      <c r="I566" s="158">
        <f t="shared" si="35"/>
        <v>0.42654782611655545</v>
      </c>
      <c r="J566" s="171">
        <v>1604000</v>
      </c>
      <c r="K566" s="167">
        <f t="shared" si="37"/>
        <v>8.5309565223311097</v>
      </c>
      <c r="L566" s="167">
        <f t="shared" si="31"/>
        <v>69796.775313026053</v>
      </c>
      <c r="M566" s="164" t="s">
        <v>189</v>
      </c>
    </row>
    <row r="567" spans="5:13" x14ac:dyDescent="0.25">
      <c r="E567" s="170">
        <v>43966</v>
      </c>
      <c r="F567" s="171">
        <v>50</v>
      </c>
      <c r="G567" s="171">
        <v>84500</v>
      </c>
      <c r="H567" s="171">
        <v>188021</v>
      </c>
      <c r="I567" s="172">
        <f t="shared" si="35"/>
        <v>0.44941788417251266</v>
      </c>
      <c r="J567" s="171">
        <v>4225000</v>
      </c>
      <c r="K567" s="173">
        <f t="shared" si="37"/>
        <v>22.470894208625634</v>
      </c>
      <c r="L567" s="173">
        <f t="shared" si="31"/>
        <v>69819.246207234683</v>
      </c>
      <c r="M567" s="164" t="s">
        <v>174</v>
      </c>
    </row>
    <row r="568" spans="5:13" x14ac:dyDescent="0.25">
      <c r="E568" s="170">
        <v>43966</v>
      </c>
      <c r="F568" s="171">
        <v>20</v>
      </c>
      <c r="G568" s="171">
        <v>84500</v>
      </c>
      <c r="H568" s="171">
        <v>188021</v>
      </c>
      <c r="I568" s="172">
        <f t="shared" si="35"/>
        <v>0.44941788417251266</v>
      </c>
      <c r="J568" s="171">
        <v>1690000</v>
      </c>
      <c r="K568" s="173">
        <f t="shared" si="37"/>
        <v>8.9883576834502534</v>
      </c>
      <c r="L568" s="173">
        <f t="shared" si="31"/>
        <v>69828.234564918137</v>
      </c>
      <c r="M568" s="164" t="s">
        <v>174</v>
      </c>
    </row>
    <row r="569" spans="5:13" x14ac:dyDescent="0.25">
      <c r="E569" s="194" t="s">
        <v>22</v>
      </c>
      <c r="F569" s="171">
        <v>3</v>
      </c>
      <c r="G569" s="171">
        <v>55000</v>
      </c>
      <c r="H569" s="195">
        <v>188021.12</v>
      </c>
      <c r="I569" s="196">
        <f>G569/H569</f>
        <v>0.29252032963105423</v>
      </c>
      <c r="J569" s="171">
        <v>165000</v>
      </c>
      <c r="K569" s="197">
        <f t="shared" si="37"/>
        <v>0.8775609888931627</v>
      </c>
      <c r="L569" s="197">
        <f t="shared" si="31"/>
        <v>69829.112125907035</v>
      </c>
      <c r="M569" s="164" t="s">
        <v>176</v>
      </c>
    </row>
    <row r="570" spans="5:13" x14ac:dyDescent="0.25">
      <c r="E570" s="178" t="s">
        <v>23</v>
      </c>
      <c r="F570" s="179">
        <v>500</v>
      </c>
      <c r="G570" s="179">
        <v>44000</v>
      </c>
      <c r="H570" s="157">
        <v>183048.29879999999</v>
      </c>
      <c r="I570" s="158">
        <f t="shared" si="35"/>
        <v>0.24037371714705061</v>
      </c>
      <c r="J570" s="179">
        <v>22000000</v>
      </c>
      <c r="K570" s="163">
        <f t="shared" si="37"/>
        <v>120.1868585735253</v>
      </c>
      <c r="L570" s="163">
        <f t="shared" si="31"/>
        <v>69949.298984480556</v>
      </c>
      <c r="M570" s="153" t="s">
        <v>171</v>
      </c>
    </row>
    <row r="571" spans="5:13" x14ac:dyDescent="0.25">
      <c r="E571" s="178" t="s">
        <v>23</v>
      </c>
      <c r="F571" s="179">
        <v>1000</v>
      </c>
      <c r="G571" s="179">
        <v>44000</v>
      </c>
      <c r="H571" s="157">
        <v>183048.29879999999</v>
      </c>
      <c r="I571" s="158">
        <f t="shared" si="35"/>
        <v>0.24037371714705061</v>
      </c>
      <c r="J571" s="179">
        <v>44000000</v>
      </c>
      <c r="K571" s="163">
        <f t="shared" si="37"/>
        <v>240.3737171470506</v>
      </c>
      <c r="L571" s="163">
        <f t="shared" si="31"/>
        <v>70189.672701627613</v>
      </c>
      <c r="M571" s="153" t="s">
        <v>171</v>
      </c>
    </row>
    <row r="572" spans="5:13" x14ac:dyDescent="0.25">
      <c r="E572" s="170" t="s">
        <v>23</v>
      </c>
      <c r="F572" s="171">
        <v>99000</v>
      </c>
      <c r="G572" s="171">
        <v>1500</v>
      </c>
      <c r="H572" s="166">
        <v>188031.86</v>
      </c>
      <c r="I572" s="158">
        <f t="shared" si="35"/>
        <v>7.9773714943839839E-3</v>
      </c>
      <c r="J572" s="171">
        <v>148500000</v>
      </c>
      <c r="K572" s="167">
        <f t="shared" si="37"/>
        <v>789.75977794401444</v>
      </c>
      <c r="L572" s="167">
        <f t="shared" si="31"/>
        <v>70979.432479571624</v>
      </c>
      <c r="M572" s="164" t="s">
        <v>173</v>
      </c>
    </row>
    <row r="573" spans="5:13" x14ac:dyDescent="0.25">
      <c r="E573" s="170">
        <v>43969</v>
      </c>
      <c r="F573" s="171">
        <v>5</v>
      </c>
      <c r="G573" s="171">
        <v>140000</v>
      </c>
      <c r="H573" s="171">
        <v>188031.86</v>
      </c>
      <c r="I573" s="172">
        <f t="shared" si="35"/>
        <v>0.74455467280917187</v>
      </c>
      <c r="J573" s="171">
        <v>700000</v>
      </c>
      <c r="K573" s="173">
        <f t="shared" si="37"/>
        <v>3.7227733640458593</v>
      </c>
      <c r="L573" s="173">
        <f t="shared" si="31"/>
        <v>70983.15525293567</v>
      </c>
      <c r="M573" s="164" t="s">
        <v>196</v>
      </c>
    </row>
    <row r="574" spans="5:13" x14ac:dyDescent="0.25">
      <c r="E574" s="178" t="s">
        <v>24</v>
      </c>
      <c r="F574" s="179">
        <v>89</v>
      </c>
      <c r="G574" s="179">
        <v>44000</v>
      </c>
      <c r="H574" s="157">
        <v>183337.6012</v>
      </c>
      <c r="I574" s="158">
        <f t="shared" si="35"/>
        <v>0.23999441310460431</v>
      </c>
      <c r="J574" s="179">
        <v>3916000</v>
      </c>
      <c r="K574" s="163">
        <f t="shared" si="37"/>
        <v>21.359502766309785</v>
      </c>
      <c r="L574" s="163">
        <f t="shared" si="31"/>
        <v>71004.514755701981</v>
      </c>
      <c r="M574" s="153" t="s">
        <v>171</v>
      </c>
    </row>
    <row r="575" spans="5:13" x14ac:dyDescent="0.25">
      <c r="E575" s="178" t="s">
        <v>24</v>
      </c>
      <c r="F575" s="179">
        <v>476</v>
      </c>
      <c r="G575" s="179">
        <v>44000</v>
      </c>
      <c r="H575" s="157">
        <v>183337.6012</v>
      </c>
      <c r="I575" s="158">
        <f t="shared" si="35"/>
        <v>0.23999441310460431</v>
      </c>
      <c r="J575" s="179">
        <v>20944000</v>
      </c>
      <c r="K575" s="163">
        <f t="shared" si="37"/>
        <v>114.23734063779166</v>
      </c>
      <c r="L575" s="163">
        <f t="shared" si="31"/>
        <v>71118.752096339769</v>
      </c>
      <c r="M575" s="153" t="s">
        <v>171</v>
      </c>
    </row>
    <row r="576" spans="5:13" x14ac:dyDescent="0.25">
      <c r="E576" s="178" t="s">
        <v>24</v>
      </c>
      <c r="F576" s="179">
        <v>1000</v>
      </c>
      <c r="G576" s="179">
        <v>44000</v>
      </c>
      <c r="H576" s="157">
        <v>183337.6012</v>
      </c>
      <c r="I576" s="158">
        <f t="shared" si="35"/>
        <v>0.23999441310460431</v>
      </c>
      <c r="J576" s="179">
        <v>44000000</v>
      </c>
      <c r="K576" s="163">
        <f t="shared" si="37"/>
        <v>239.99441310460432</v>
      </c>
      <c r="L576" s="163">
        <f t="shared" si="31"/>
        <v>71358.746509444376</v>
      </c>
      <c r="M576" s="153" t="s">
        <v>171</v>
      </c>
    </row>
    <row r="577" spans="5:13" x14ac:dyDescent="0.25">
      <c r="E577" s="178" t="s">
        <v>24</v>
      </c>
      <c r="F577" s="179">
        <v>435</v>
      </c>
      <c r="G577" s="179">
        <v>44000</v>
      </c>
      <c r="H577" s="157">
        <v>183337.6012</v>
      </c>
      <c r="I577" s="158">
        <f t="shared" si="35"/>
        <v>0.23999441310460431</v>
      </c>
      <c r="J577" s="179">
        <v>19140000</v>
      </c>
      <c r="K577" s="163">
        <f t="shared" si="37"/>
        <v>104.39756970050287</v>
      </c>
      <c r="L577" s="163">
        <f t="shared" si="31"/>
        <v>71463.144079144884</v>
      </c>
      <c r="M577" s="153" t="s">
        <v>171</v>
      </c>
    </row>
    <row r="578" spans="5:13" x14ac:dyDescent="0.25">
      <c r="E578" s="178" t="s">
        <v>25</v>
      </c>
      <c r="F578" s="179">
        <v>1000</v>
      </c>
      <c r="G578" s="179">
        <v>44000</v>
      </c>
      <c r="H578" s="157">
        <v>182834.22459999999</v>
      </c>
      <c r="I578" s="158">
        <f t="shared" si="35"/>
        <v>0.2406551623267584</v>
      </c>
      <c r="J578" s="179">
        <v>44000000</v>
      </c>
      <c r="K578" s="163">
        <f t="shared" si="37"/>
        <v>240.65516232675841</v>
      </c>
      <c r="L578" s="163">
        <f t="shared" si="31"/>
        <v>71703.799241471643</v>
      </c>
      <c r="M578" s="153" t="s">
        <v>171</v>
      </c>
    </row>
    <row r="579" spans="5:13" x14ac:dyDescent="0.25">
      <c r="E579" s="178" t="s">
        <v>26</v>
      </c>
      <c r="F579" s="179">
        <v>500</v>
      </c>
      <c r="G579" s="179">
        <v>44100</v>
      </c>
      <c r="H579" s="157">
        <v>183533.83410000001</v>
      </c>
      <c r="I579" s="158">
        <f t="shared" si="35"/>
        <v>0.24028267167334241</v>
      </c>
      <c r="J579" s="179">
        <v>22050000</v>
      </c>
      <c r="K579" s="163">
        <f t="shared" si="37"/>
        <v>120.1413358366712</v>
      </c>
      <c r="L579" s="163">
        <f t="shared" si="31"/>
        <v>71823.940577308313</v>
      </c>
      <c r="M579" s="153" t="s">
        <v>171</v>
      </c>
    </row>
    <row r="580" spans="5:13" x14ac:dyDescent="0.25">
      <c r="E580" s="178" t="s">
        <v>26</v>
      </c>
      <c r="F580" s="179">
        <v>500</v>
      </c>
      <c r="G580" s="179">
        <v>44100</v>
      </c>
      <c r="H580" s="157">
        <v>183533.83410000001</v>
      </c>
      <c r="I580" s="158">
        <f t="shared" si="35"/>
        <v>0.24028267167334241</v>
      </c>
      <c r="J580" s="179">
        <v>22050000</v>
      </c>
      <c r="K580" s="163">
        <f t="shared" si="37"/>
        <v>120.1413358366712</v>
      </c>
      <c r="L580" s="163">
        <f t="shared" ref="L580:L643" si="38">L579+K580</f>
        <v>71944.081913144983</v>
      </c>
      <c r="M580" s="153" t="s">
        <v>171</v>
      </c>
    </row>
    <row r="581" spans="5:13" x14ac:dyDescent="0.25">
      <c r="E581" s="165" t="s">
        <v>26</v>
      </c>
      <c r="F581" s="166">
        <v>96</v>
      </c>
      <c r="G581" s="166">
        <v>47900</v>
      </c>
      <c r="H581" s="166">
        <v>205043.61</v>
      </c>
      <c r="I581" s="158">
        <f t="shared" si="35"/>
        <v>0.23360884057786538</v>
      </c>
      <c r="J581" s="166">
        <v>4598400</v>
      </c>
      <c r="K581" s="167">
        <f>J581/H581</f>
        <v>22.426448695475077</v>
      </c>
      <c r="L581" s="167">
        <f t="shared" si="38"/>
        <v>71966.508361840461</v>
      </c>
      <c r="M581" s="164" t="s">
        <v>172</v>
      </c>
    </row>
    <row r="582" spans="5:13" x14ac:dyDescent="0.25">
      <c r="E582" s="165" t="s">
        <v>26</v>
      </c>
      <c r="F582" s="166">
        <v>28</v>
      </c>
      <c r="G582" s="166">
        <v>49500</v>
      </c>
      <c r="H582" s="166">
        <v>205043.61</v>
      </c>
      <c r="I582" s="158">
        <f t="shared" si="35"/>
        <v>0.24141205863474605</v>
      </c>
      <c r="J582" s="166">
        <v>1386000</v>
      </c>
      <c r="K582" s="167">
        <f>J582/H582</f>
        <v>6.7595376417728898</v>
      </c>
      <c r="L582" s="167">
        <f t="shared" si="38"/>
        <v>71973.267899482234</v>
      </c>
      <c r="M582" s="164" t="s">
        <v>172</v>
      </c>
    </row>
    <row r="583" spans="5:13" x14ac:dyDescent="0.25">
      <c r="E583" s="165" t="s">
        <v>26</v>
      </c>
      <c r="F583" s="166">
        <v>500</v>
      </c>
      <c r="G583" s="166">
        <v>49500</v>
      </c>
      <c r="H583" s="166">
        <v>205043.61</v>
      </c>
      <c r="I583" s="158">
        <f t="shared" si="35"/>
        <v>0.24141205863474605</v>
      </c>
      <c r="J583" s="166">
        <v>24750000</v>
      </c>
      <c r="K583" s="167">
        <f>J583/H583</f>
        <v>120.70602931737302</v>
      </c>
      <c r="L583" s="167">
        <f t="shared" si="38"/>
        <v>72093.973928799605</v>
      </c>
      <c r="M583" s="164" t="s">
        <v>172</v>
      </c>
    </row>
    <row r="584" spans="5:13" x14ac:dyDescent="0.25">
      <c r="E584" s="170" t="s">
        <v>26</v>
      </c>
      <c r="F584" s="171">
        <v>5</v>
      </c>
      <c r="G584" s="171">
        <v>80000</v>
      </c>
      <c r="H584" s="166">
        <v>205043.61</v>
      </c>
      <c r="I584" s="158">
        <f t="shared" si="35"/>
        <v>0.39016090284403404</v>
      </c>
      <c r="J584" s="171">
        <v>400000</v>
      </c>
      <c r="K584" s="167">
        <f t="shared" ref="K584:K591" si="39">F584*I584</f>
        <v>1.9508045142201702</v>
      </c>
      <c r="L584" s="167">
        <f t="shared" si="38"/>
        <v>72095.924733313819</v>
      </c>
      <c r="M584" s="164" t="s">
        <v>192</v>
      </c>
    </row>
    <row r="585" spans="5:13" x14ac:dyDescent="0.25">
      <c r="E585" s="178" t="s">
        <v>27</v>
      </c>
      <c r="F585" s="179">
        <v>500</v>
      </c>
      <c r="G585" s="179">
        <v>43000</v>
      </c>
      <c r="H585" s="157">
        <v>188129.9074</v>
      </c>
      <c r="I585" s="158">
        <f t="shared" si="35"/>
        <v>0.22856546624760632</v>
      </c>
      <c r="J585" s="179">
        <v>21500000</v>
      </c>
      <c r="K585" s="163">
        <f t="shared" si="39"/>
        <v>114.28273312380315</v>
      </c>
      <c r="L585" s="163">
        <f t="shared" si="38"/>
        <v>72210.207466437627</v>
      </c>
      <c r="M585" s="153" t="s">
        <v>171</v>
      </c>
    </row>
    <row r="586" spans="5:13" x14ac:dyDescent="0.25">
      <c r="E586" s="178" t="s">
        <v>27</v>
      </c>
      <c r="F586" s="179">
        <v>1500</v>
      </c>
      <c r="G586" s="179">
        <v>43000</v>
      </c>
      <c r="H586" s="157">
        <v>188129.9074</v>
      </c>
      <c r="I586" s="158">
        <f t="shared" si="35"/>
        <v>0.22856546624760632</v>
      </c>
      <c r="J586" s="179">
        <v>64500000</v>
      </c>
      <c r="K586" s="163">
        <f t="shared" si="39"/>
        <v>342.84819937140946</v>
      </c>
      <c r="L586" s="163">
        <f t="shared" si="38"/>
        <v>72553.055665809035</v>
      </c>
      <c r="M586" s="153" t="s">
        <v>171</v>
      </c>
    </row>
    <row r="587" spans="5:13" x14ac:dyDescent="0.25">
      <c r="E587" s="178" t="s">
        <v>28</v>
      </c>
      <c r="F587" s="179">
        <v>440</v>
      </c>
      <c r="G587" s="179">
        <v>42500</v>
      </c>
      <c r="H587" s="157">
        <v>193464.32399999999</v>
      </c>
      <c r="I587" s="158">
        <f t="shared" si="35"/>
        <v>0.21967874552416186</v>
      </c>
      <c r="J587" s="179">
        <v>18700000</v>
      </c>
      <c r="K587" s="163">
        <f t="shared" si="39"/>
        <v>96.658648030631213</v>
      </c>
      <c r="L587" s="163">
        <f t="shared" si="38"/>
        <v>72649.714313839664</v>
      </c>
      <c r="M587" s="153" t="s">
        <v>171</v>
      </c>
    </row>
    <row r="588" spans="5:13" x14ac:dyDescent="0.25">
      <c r="E588" s="178" t="s">
        <v>28</v>
      </c>
      <c r="F588" s="179">
        <v>60</v>
      </c>
      <c r="G588" s="179">
        <v>42500</v>
      </c>
      <c r="H588" s="157">
        <v>193464.32399999999</v>
      </c>
      <c r="I588" s="158">
        <f t="shared" si="35"/>
        <v>0.21967874552416186</v>
      </c>
      <c r="J588" s="179">
        <v>2550000</v>
      </c>
      <c r="K588" s="163">
        <f t="shared" si="39"/>
        <v>13.180724731449711</v>
      </c>
      <c r="L588" s="163">
        <f t="shared" si="38"/>
        <v>72662.895038571107</v>
      </c>
      <c r="M588" s="153" t="s">
        <v>171</v>
      </c>
    </row>
    <row r="589" spans="5:13" x14ac:dyDescent="0.25">
      <c r="E589" s="178" t="s">
        <v>28</v>
      </c>
      <c r="F589" s="179">
        <v>1500</v>
      </c>
      <c r="G589" s="179">
        <v>42500</v>
      </c>
      <c r="H589" s="157">
        <v>193464.32399999999</v>
      </c>
      <c r="I589" s="158">
        <f t="shared" si="35"/>
        <v>0.21967874552416186</v>
      </c>
      <c r="J589" s="179">
        <v>63750000</v>
      </c>
      <c r="K589" s="163">
        <f t="shared" si="39"/>
        <v>329.51811828624278</v>
      </c>
      <c r="L589" s="163">
        <f t="shared" si="38"/>
        <v>72992.41315685735</v>
      </c>
      <c r="M589" s="153" t="s">
        <v>171</v>
      </c>
    </row>
    <row r="590" spans="5:13" x14ac:dyDescent="0.25">
      <c r="E590" s="178" t="s">
        <v>28</v>
      </c>
      <c r="F590" s="179">
        <v>770</v>
      </c>
      <c r="G590" s="179">
        <v>43000</v>
      </c>
      <c r="H590" s="157">
        <v>193464.32399999999</v>
      </c>
      <c r="I590" s="158">
        <f t="shared" si="35"/>
        <v>0.22226320135385788</v>
      </c>
      <c r="J590" s="179">
        <v>33110000</v>
      </c>
      <c r="K590" s="163">
        <f t="shared" si="39"/>
        <v>171.14266504247055</v>
      </c>
      <c r="L590" s="163">
        <f t="shared" si="38"/>
        <v>73163.555821899819</v>
      </c>
      <c r="M590" s="153" t="s">
        <v>171</v>
      </c>
    </row>
    <row r="591" spans="5:13" x14ac:dyDescent="0.25">
      <c r="E591" s="178" t="s">
        <v>28</v>
      </c>
      <c r="F591" s="179">
        <v>230</v>
      </c>
      <c r="G591" s="179">
        <v>43000</v>
      </c>
      <c r="H591" s="157">
        <v>193464.32399999999</v>
      </c>
      <c r="I591" s="158">
        <f t="shared" si="35"/>
        <v>0.22226320135385788</v>
      </c>
      <c r="J591" s="179">
        <v>9890000</v>
      </c>
      <c r="K591" s="163">
        <f t="shared" si="39"/>
        <v>51.120536311387312</v>
      </c>
      <c r="L591" s="163">
        <f t="shared" si="38"/>
        <v>73214.676358211203</v>
      </c>
      <c r="M591" s="153" t="s">
        <v>171</v>
      </c>
    </row>
    <row r="592" spans="5:13" x14ac:dyDescent="0.25">
      <c r="E592" s="165" t="s">
        <v>28</v>
      </c>
      <c r="F592" s="166">
        <v>1280</v>
      </c>
      <c r="G592" s="166">
        <v>47519.199999999997</v>
      </c>
      <c r="H592" s="166">
        <v>196711.05</v>
      </c>
      <c r="I592" s="158">
        <f t="shared" si="35"/>
        <v>0.24156853415199603</v>
      </c>
      <c r="J592" s="166">
        <v>60824576</v>
      </c>
      <c r="K592" s="167">
        <f>J592/H592</f>
        <v>309.20772371455496</v>
      </c>
      <c r="L592" s="167">
        <f t="shared" si="38"/>
        <v>73523.88408192576</v>
      </c>
      <c r="M592" s="164" t="s">
        <v>172</v>
      </c>
    </row>
    <row r="593" spans="5:13" x14ac:dyDescent="0.25">
      <c r="E593" s="178" t="s">
        <v>29</v>
      </c>
      <c r="F593" s="179">
        <v>4000</v>
      </c>
      <c r="G593" s="179">
        <v>45000</v>
      </c>
      <c r="H593" s="157">
        <v>193464.32399999999</v>
      </c>
      <c r="I593" s="158">
        <f t="shared" si="35"/>
        <v>0.23260102467264199</v>
      </c>
      <c r="J593" s="179">
        <v>180000000</v>
      </c>
      <c r="K593" s="163">
        <f t="shared" ref="K593:K602" si="40">F593*I593</f>
        <v>930.40409869056793</v>
      </c>
      <c r="L593" s="163">
        <f t="shared" si="38"/>
        <v>74454.288180616335</v>
      </c>
      <c r="M593" s="153" t="s">
        <v>171</v>
      </c>
    </row>
    <row r="594" spans="5:13" x14ac:dyDescent="0.25">
      <c r="E594" s="170" t="s">
        <v>29</v>
      </c>
      <c r="F594" s="171">
        <v>1230</v>
      </c>
      <c r="G594" s="171">
        <v>1599</v>
      </c>
      <c r="H594" s="166">
        <v>195812.32</v>
      </c>
      <c r="I594" s="158">
        <f t="shared" si="35"/>
        <v>8.1659826102872379E-3</v>
      </c>
      <c r="J594" s="171">
        <v>1966770</v>
      </c>
      <c r="K594" s="167">
        <f t="shared" si="40"/>
        <v>10.044158610653303</v>
      </c>
      <c r="L594" s="167">
        <f t="shared" si="38"/>
        <v>74464.332339226981</v>
      </c>
      <c r="M594" s="164" t="s">
        <v>173</v>
      </c>
    </row>
    <row r="595" spans="5:13" x14ac:dyDescent="0.25">
      <c r="E595" s="170" t="s">
        <v>29</v>
      </c>
      <c r="F595" s="171">
        <v>129</v>
      </c>
      <c r="G595" s="171">
        <v>1600</v>
      </c>
      <c r="H595" s="166">
        <v>195812.32</v>
      </c>
      <c r="I595" s="158">
        <f t="shared" si="35"/>
        <v>8.1710895412505195E-3</v>
      </c>
      <c r="J595" s="171">
        <v>206400</v>
      </c>
      <c r="K595" s="167">
        <f t="shared" si="40"/>
        <v>1.0540705508213171</v>
      </c>
      <c r="L595" s="167">
        <f t="shared" si="38"/>
        <v>74465.386409777799</v>
      </c>
      <c r="M595" s="164" t="s">
        <v>173</v>
      </c>
    </row>
    <row r="596" spans="5:13" x14ac:dyDescent="0.25">
      <c r="E596" s="170" t="s">
        <v>29</v>
      </c>
      <c r="F596" s="171">
        <v>5000</v>
      </c>
      <c r="G596" s="171">
        <v>1600</v>
      </c>
      <c r="H596" s="166">
        <v>195812.32</v>
      </c>
      <c r="I596" s="158">
        <f t="shared" si="35"/>
        <v>8.1710895412505195E-3</v>
      </c>
      <c r="J596" s="171">
        <v>8000000</v>
      </c>
      <c r="K596" s="167">
        <f t="shared" si="40"/>
        <v>40.855447706252598</v>
      </c>
      <c r="L596" s="167">
        <f t="shared" si="38"/>
        <v>74506.241857484056</v>
      </c>
      <c r="M596" s="164" t="s">
        <v>173</v>
      </c>
    </row>
    <row r="597" spans="5:13" x14ac:dyDescent="0.25">
      <c r="E597" s="170" t="s">
        <v>29</v>
      </c>
      <c r="F597" s="171">
        <v>43641</v>
      </c>
      <c r="G597" s="171">
        <v>1600</v>
      </c>
      <c r="H597" s="166">
        <v>195812.32</v>
      </c>
      <c r="I597" s="158">
        <f t="shared" si="35"/>
        <v>8.1710895412505195E-3</v>
      </c>
      <c r="J597" s="171">
        <v>69825600</v>
      </c>
      <c r="K597" s="167">
        <f t="shared" si="40"/>
        <v>356.59451866971392</v>
      </c>
      <c r="L597" s="167">
        <f t="shared" si="38"/>
        <v>74862.836376153777</v>
      </c>
      <c r="M597" s="164" t="s">
        <v>173</v>
      </c>
    </row>
    <row r="598" spans="5:13" x14ac:dyDescent="0.25">
      <c r="E598" s="170" t="s">
        <v>29</v>
      </c>
      <c r="F598" s="171">
        <v>1082</v>
      </c>
      <c r="G598" s="171">
        <v>1575</v>
      </c>
      <c r="H598" s="166">
        <v>195812.32</v>
      </c>
      <c r="I598" s="158">
        <f t="shared" si="35"/>
        <v>8.0434162671684795E-3</v>
      </c>
      <c r="J598" s="171">
        <v>1704150</v>
      </c>
      <c r="K598" s="167">
        <f t="shared" si="40"/>
        <v>8.7029764010762953</v>
      </c>
      <c r="L598" s="167">
        <f t="shared" si="38"/>
        <v>74871.539352554857</v>
      </c>
      <c r="M598" s="164" t="s">
        <v>173</v>
      </c>
    </row>
    <row r="599" spans="5:13" x14ac:dyDescent="0.25">
      <c r="E599" s="170" t="s">
        <v>152</v>
      </c>
      <c r="F599" s="171">
        <v>10</v>
      </c>
      <c r="G599" s="171">
        <v>1200</v>
      </c>
      <c r="H599" s="171">
        <v>195802.81</v>
      </c>
      <c r="I599" s="172">
        <f t="shared" si="35"/>
        <v>6.1286148038427026E-3</v>
      </c>
      <c r="J599" s="171">
        <v>12000</v>
      </c>
      <c r="K599" s="173">
        <f t="shared" si="40"/>
        <v>6.1286148038427024E-2</v>
      </c>
      <c r="L599" s="173">
        <f t="shared" si="38"/>
        <v>74871.60063870289</v>
      </c>
      <c r="M599" s="164" t="s">
        <v>175</v>
      </c>
    </row>
    <row r="600" spans="5:13" x14ac:dyDescent="0.25">
      <c r="E600" s="178" t="s">
        <v>30</v>
      </c>
      <c r="F600" s="179">
        <v>250</v>
      </c>
      <c r="G600" s="179">
        <v>44500</v>
      </c>
      <c r="H600" s="157">
        <v>197214.9547</v>
      </c>
      <c r="I600" s="158">
        <f t="shared" si="35"/>
        <v>0.22564211759545635</v>
      </c>
      <c r="J600" s="179">
        <v>11125000</v>
      </c>
      <c r="K600" s="163">
        <f t="shared" si="40"/>
        <v>56.410529398864085</v>
      </c>
      <c r="L600" s="163">
        <f t="shared" si="38"/>
        <v>74928.011168101759</v>
      </c>
      <c r="M600" s="153" t="s">
        <v>171</v>
      </c>
    </row>
    <row r="601" spans="5:13" x14ac:dyDescent="0.25">
      <c r="E601" s="178" t="s">
        <v>30</v>
      </c>
      <c r="F601" s="179">
        <v>1000</v>
      </c>
      <c r="G601" s="179">
        <v>44500</v>
      </c>
      <c r="H601" s="157">
        <v>197214.9547</v>
      </c>
      <c r="I601" s="158">
        <f t="shared" si="35"/>
        <v>0.22564211759545635</v>
      </c>
      <c r="J601" s="179">
        <v>44500000</v>
      </c>
      <c r="K601" s="163">
        <f t="shared" si="40"/>
        <v>225.64211759545634</v>
      </c>
      <c r="L601" s="163">
        <f t="shared" si="38"/>
        <v>75153.653285697219</v>
      </c>
      <c r="M601" s="153" t="s">
        <v>171</v>
      </c>
    </row>
    <row r="602" spans="5:13" x14ac:dyDescent="0.25">
      <c r="E602" s="178" t="s">
        <v>30</v>
      </c>
      <c r="F602" s="179">
        <v>750</v>
      </c>
      <c r="G602" s="179">
        <v>44500</v>
      </c>
      <c r="H602" s="157">
        <v>197214.9547</v>
      </c>
      <c r="I602" s="158">
        <f t="shared" si="35"/>
        <v>0.22564211759545635</v>
      </c>
      <c r="J602" s="179">
        <v>33375000</v>
      </c>
      <c r="K602" s="163">
        <f t="shared" si="40"/>
        <v>169.23158819659227</v>
      </c>
      <c r="L602" s="163">
        <f t="shared" si="38"/>
        <v>75322.88487389381</v>
      </c>
      <c r="M602" s="153" t="s">
        <v>171</v>
      </c>
    </row>
    <row r="603" spans="5:13" x14ac:dyDescent="0.25">
      <c r="E603" s="165" t="s">
        <v>30</v>
      </c>
      <c r="F603" s="166">
        <v>200</v>
      </c>
      <c r="G603" s="166">
        <v>45500</v>
      </c>
      <c r="H603" s="166">
        <v>195802.81</v>
      </c>
      <c r="I603" s="158">
        <f t="shared" si="35"/>
        <v>0.23237664464570248</v>
      </c>
      <c r="J603" s="166">
        <v>9100000</v>
      </c>
      <c r="K603" s="167">
        <f t="shared" ref="K603:K609" si="41">J603/H603</f>
        <v>46.475328929140495</v>
      </c>
      <c r="L603" s="167">
        <f t="shared" si="38"/>
        <v>75369.360202822951</v>
      </c>
      <c r="M603" s="164" t="s">
        <v>172</v>
      </c>
    </row>
    <row r="604" spans="5:13" x14ac:dyDescent="0.25">
      <c r="E604" s="165" t="s">
        <v>30</v>
      </c>
      <c r="F604" s="166">
        <v>300</v>
      </c>
      <c r="G604" s="166">
        <v>45500</v>
      </c>
      <c r="H604" s="166">
        <v>195802.81</v>
      </c>
      <c r="I604" s="158">
        <f t="shared" si="35"/>
        <v>0.23237664464570248</v>
      </c>
      <c r="J604" s="166">
        <v>13650000</v>
      </c>
      <c r="K604" s="167">
        <f t="shared" si="41"/>
        <v>69.712993393710747</v>
      </c>
      <c r="L604" s="167">
        <f t="shared" si="38"/>
        <v>75439.073196216661</v>
      </c>
      <c r="M604" s="164" t="s">
        <v>172</v>
      </c>
    </row>
    <row r="605" spans="5:13" x14ac:dyDescent="0.25">
      <c r="E605" s="165" t="s">
        <v>30</v>
      </c>
      <c r="F605" s="166">
        <v>500</v>
      </c>
      <c r="G605" s="166">
        <v>45500</v>
      </c>
      <c r="H605" s="166">
        <v>195802.81</v>
      </c>
      <c r="I605" s="158">
        <f t="shared" si="35"/>
        <v>0.23237664464570248</v>
      </c>
      <c r="J605" s="166">
        <v>22750000</v>
      </c>
      <c r="K605" s="167">
        <f t="shared" si="41"/>
        <v>116.18832232285123</v>
      </c>
      <c r="L605" s="167">
        <f t="shared" si="38"/>
        <v>75555.261518539512</v>
      </c>
      <c r="M605" s="164" t="s">
        <v>172</v>
      </c>
    </row>
    <row r="606" spans="5:13" x14ac:dyDescent="0.25">
      <c r="E606" s="165" t="s">
        <v>30</v>
      </c>
      <c r="F606" s="166">
        <v>500</v>
      </c>
      <c r="G606" s="166">
        <v>49500</v>
      </c>
      <c r="H606" s="166">
        <v>195802.81</v>
      </c>
      <c r="I606" s="158">
        <f t="shared" si="35"/>
        <v>0.2528053606585115</v>
      </c>
      <c r="J606" s="166">
        <v>24750000</v>
      </c>
      <c r="K606" s="167">
        <f t="shared" si="41"/>
        <v>126.40268032925574</v>
      </c>
      <c r="L606" s="167">
        <f t="shared" si="38"/>
        <v>75681.664198868762</v>
      </c>
      <c r="M606" s="164" t="s">
        <v>172</v>
      </c>
    </row>
    <row r="607" spans="5:13" x14ac:dyDescent="0.25">
      <c r="E607" s="165" t="s">
        <v>30</v>
      </c>
      <c r="F607" s="166">
        <v>500</v>
      </c>
      <c r="G607" s="166">
        <v>49500</v>
      </c>
      <c r="H607" s="166">
        <v>195802.81</v>
      </c>
      <c r="I607" s="158">
        <f t="shared" si="35"/>
        <v>0.2528053606585115</v>
      </c>
      <c r="J607" s="166">
        <v>24750000</v>
      </c>
      <c r="K607" s="167">
        <f t="shared" si="41"/>
        <v>126.40268032925574</v>
      </c>
      <c r="L607" s="167">
        <f t="shared" si="38"/>
        <v>75808.066879198013</v>
      </c>
      <c r="M607" s="164" t="s">
        <v>172</v>
      </c>
    </row>
    <row r="608" spans="5:13" x14ac:dyDescent="0.25">
      <c r="E608" s="165" t="s">
        <v>30</v>
      </c>
      <c r="F608" s="166">
        <v>100</v>
      </c>
      <c r="G608" s="166">
        <v>49940</v>
      </c>
      <c r="H608" s="166">
        <v>195802.81</v>
      </c>
      <c r="I608" s="158">
        <f t="shared" si="35"/>
        <v>0.25505251941992046</v>
      </c>
      <c r="J608" s="166">
        <v>4994000</v>
      </c>
      <c r="K608" s="167">
        <f t="shared" si="41"/>
        <v>25.50525194199205</v>
      </c>
      <c r="L608" s="167">
        <f t="shared" si="38"/>
        <v>75833.572131140012</v>
      </c>
      <c r="M608" s="164" t="s">
        <v>172</v>
      </c>
    </row>
    <row r="609" spans="5:13" x14ac:dyDescent="0.25">
      <c r="E609" s="165" t="s">
        <v>30</v>
      </c>
      <c r="F609" s="166">
        <v>10</v>
      </c>
      <c r="G609" s="166">
        <v>50000</v>
      </c>
      <c r="H609" s="166">
        <v>195802.81</v>
      </c>
      <c r="I609" s="158">
        <f t="shared" si="35"/>
        <v>0.25535895016011262</v>
      </c>
      <c r="J609" s="166">
        <v>500000</v>
      </c>
      <c r="K609" s="167">
        <f t="shared" si="41"/>
        <v>2.5535895016011261</v>
      </c>
      <c r="L609" s="167">
        <f t="shared" si="38"/>
        <v>75836.125720641619</v>
      </c>
      <c r="M609" s="164" t="s">
        <v>172</v>
      </c>
    </row>
    <row r="610" spans="5:13" x14ac:dyDescent="0.25">
      <c r="E610" s="178" t="s">
        <v>31</v>
      </c>
      <c r="F610" s="179">
        <v>1000</v>
      </c>
      <c r="G610" s="179">
        <v>44000</v>
      </c>
      <c r="H610" s="157">
        <v>198110.5907</v>
      </c>
      <c r="I610" s="158">
        <f t="shared" si="35"/>
        <v>0.2220981717561453</v>
      </c>
      <c r="J610" s="179">
        <v>44000000</v>
      </c>
      <c r="K610" s="163">
        <f t="shared" ref="K610:K626" si="42">F610*I610</f>
        <v>222.09817175614529</v>
      </c>
      <c r="L610" s="163">
        <f t="shared" si="38"/>
        <v>76058.223892397771</v>
      </c>
      <c r="M610" s="153" t="s">
        <v>171</v>
      </c>
    </row>
    <row r="611" spans="5:13" x14ac:dyDescent="0.25">
      <c r="E611" s="178" t="s">
        <v>31</v>
      </c>
      <c r="F611" s="179">
        <v>500</v>
      </c>
      <c r="G611" s="179">
        <v>44000</v>
      </c>
      <c r="H611" s="157">
        <v>197189.03959999999</v>
      </c>
      <c r="I611" s="158">
        <f t="shared" si="35"/>
        <v>0.22313613418501585</v>
      </c>
      <c r="J611" s="179">
        <v>22000000</v>
      </c>
      <c r="K611" s="163">
        <f t="shared" si="42"/>
        <v>111.56806709250793</v>
      </c>
      <c r="L611" s="163">
        <f t="shared" si="38"/>
        <v>76169.791959490278</v>
      </c>
      <c r="M611" s="153" t="s">
        <v>171</v>
      </c>
    </row>
    <row r="612" spans="5:13" x14ac:dyDescent="0.25">
      <c r="E612" s="178" t="s">
        <v>32</v>
      </c>
      <c r="F612" s="179">
        <v>219</v>
      </c>
      <c r="G612" s="179">
        <v>47500</v>
      </c>
      <c r="H612" s="157">
        <v>197189.03959999999</v>
      </c>
      <c r="I612" s="158">
        <f t="shared" si="35"/>
        <v>0.24088559940427848</v>
      </c>
      <c r="J612" s="179">
        <v>10402500</v>
      </c>
      <c r="K612" s="163">
        <f t="shared" si="42"/>
        <v>52.753946269536989</v>
      </c>
      <c r="L612" s="163">
        <f t="shared" si="38"/>
        <v>76222.54590575982</v>
      </c>
      <c r="M612" s="153" t="s">
        <v>171</v>
      </c>
    </row>
    <row r="613" spans="5:13" x14ac:dyDescent="0.25">
      <c r="E613" s="178" t="s">
        <v>32</v>
      </c>
      <c r="F613" s="179">
        <v>250</v>
      </c>
      <c r="G613" s="179">
        <v>47500</v>
      </c>
      <c r="H613" s="157">
        <v>197189.03959999999</v>
      </c>
      <c r="I613" s="158">
        <f t="shared" si="35"/>
        <v>0.24088559940427848</v>
      </c>
      <c r="J613" s="179">
        <v>11875000</v>
      </c>
      <c r="K613" s="163">
        <f t="shared" si="42"/>
        <v>60.22139985106962</v>
      </c>
      <c r="L613" s="163">
        <f t="shared" si="38"/>
        <v>76282.767305610891</v>
      </c>
      <c r="M613" s="153" t="s">
        <v>171</v>
      </c>
    </row>
    <row r="614" spans="5:13" x14ac:dyDescent="0.25">
      <c r="E614" s="178" t="s">
        <v>32</v>
      </c>
      <c r="F614" s="179">
        <v>104</v>
      </c>
      <c r="G614" s="179">
        <v>50500</v>
      </c>
      <c r="H614" s="157">
        <v>197189.03959999999</v>
      </c>
      <c r="I614" s="158">
        <f t="shared" ref="I614:I677" si="43">G614/H614</f>
        <v>0.25609942673507502</v>
      </c>
      <c r="J614" s="179">
        <v>5252000</v>
      </c>
      <c r="K614" s="163">
        <f t="shared" si="42"/>
        <v>26.634340380447803</v>
      </c>
      <c r="L614" s="163">
        <f t="shared" si="38"/>
        <v>76309.40164599134</v>
      </c>
      <c r="M614" s="153" t="s">
        <v>171</v>
      </c>
    </row>
    <row r="615" spans="5:13" x14ac:dyDescent="0.25">
      <c r="E615" s="178" t="s">
        <v>32</v>
      </c>
      <c r="F615" s="179">
        <v>396</v>
      </c>
      <c r="G615" s="179">
        <v>50500</v>
      </c>
      <c r="H615" s="157">
        <v>197189.03959999999</v>
      </c>
      <c r="I615" s="158">
        <f t="shared" si="43"/>
        <v>0.25609942673507502</v>
      </c>
      <c r="J615" s="179">
        <v>19998000</v>
      </c>
      <c r="K615" s="163">
        <f t="shared" si="42"/>
        <v>101.41537298708971</v>
      </c>
      <c r="L615" s="163">
        <f t="shared" si="38"/>
        <v>76410.817018978429</v>
      </c>
      <c r="M615" s="153" t="s">
        <v>171</v>
      </c>
    </row>
    <row r="616" spans="5:13" x14ac:dyDescent="0.25">
      <c r="E616" s="178" t="s">
        <v>33</v>
      </c>
      <c r="F616" s="179">
        <v>280</v>
      </c>
      <c r="G616" s="179">
        <v>50000</v>
      </c>
      <c r="H616" s="157">
        <v>197189.03959999999</v>
      </c>
      <c r="I616" s="158">
        <f t="shared" si="43"/>
        <v>0.25356378884660891</v>
      </c>
      <c r="J616" s="179">
        <v>14000000</v>
      </c>
      <c r="K616" s="163">
        <f t="shared" si="42"/>
        <v>70.997860877050499</v>
      </c>
      <c r="L616" s="163">
        <f t="shared" si="38"/>
        <v>76481.814879855476</v>
      </c>
      <c r="M616" s="153" t="s">
        <v>171</v>
      </c>
    </row>
    <row r="617" spans="5:13" x14ac:dyDescent="0.25">
      <c r="E617" s="178" t="s">
        <v>33</v>
      </c>
      <c r="F617" s="179">
        <v>500</v>
      </c>
      <c r="G617" s="179">
        <v>50000</v>
      </c>
      <c r="H617" s="157">
        <v>197189.03959999999</v>
      </c>
      <c r="I617" s="158">
        <f t="shared" si="43"/>
        <v>0.25356378884660891</v>
      </c>
      <c r="J617" s="179">
        <v>25000000</v>
      </c>
      <c r="K617" s="163">
        <f t="shared" si="42"/>
        <v>126.78189442330445</v>
      </c>
      <c r="L617" s="163">
        <f t="shared" si="38"/>
        <v>76608.596774278776</v>
      </c>
      <c r="M617" s="153" t="s">
        <v>171</v>
      </c>
    </row>
    <row r="618" spans="5:13" x14ac:dyDescent="0.25">
      <c r="E618" s="178" t="s">
        <v>33</v>
      </c>
      <c r="F618" s="179">
        <v>220</v>
      </c>
      <c r="G618" s="179">
        <v>50000</v>
      </c>
      <c r="H618" s="157">
        <v>197189.03959999999</v>
      </c>
      <c r="I618" s="158">
        <f t="shared" si="43"/>
        <v>0.25356378884660891</v>
      </c>
      <c r="J618" s="179">
        <v>11000000</v>
      </c>
      <c r="K618" s="163">
        <f t="shared" si="42"/>
        <v>55.784033546253958</v>
      </c>
      <c r="L618" s="163">
        <f t="shared" si="38"/>
        <v>76664.380807825029</v>
      </c>
      <c r="M618" s="153" t="s">
        <v>171</v>
      </c>
    </row>
    <row r="619" spans="5:13" x14ac:dyDescent="0.25">
      <c r="E619" s="170">
        <v>43986</v>
      </c>
      <c r="F619" s="171">
        <v>10</v>
      </c>
      <c r="G619" s="171">
        <v>79800</v>
      </c>
      <c r="H619" s="171">
        <v>195003</v>
      </c>
      <c r="I619" s="172">
        <f t="shared" si="43"/>
        <v>0.40922447346963892</v>
      </c>
      <c r="J619" s="171">
        <v>798798</v>
      </c>
      <c r="K619" s="173">
        <f t="shared" si="42"/>
        <v>4.0922447346963891</v>
      </c>
      <c r="L619" s="173">
        <f t="shared" si="38"/>
        <v>76668.473052559726</v>
      </c>
      <c r="M619" s="164" t="s">
        <v>174</v>
      </c>
    </row>
    <row r="620" spans="5:13" x14ac:dyDescent="0.25">
      <c r="E620" s="178" t="s">
        <v>34</v>
      </c>
      <c r="F620" s="179">
        <v>198</v>
      </c>
      <c r="G620" s="179">
        <v>53000</v>
      </c>
      <c r="H620" s="157">
        <v>198651.70499999999</v>
      </c>
      <c r="I620" s="158">
        <f t="shared" si="43"/>
        <v>0.26679861620115469</v>
      </c>
      <c r="J620" s="179">
        <v>10504494</v>
      </c>
      <c r="K620" s="163">
        <f t="shared" si="42"/>
        <v>52.826126007828627</v>
      </c>
      <c r="L620" s="163">
        <f t="shared" si="38"/>
        <v>76721.299178567555</v>
      </c>
      <c r="M620" s="153" t="s">
        <v>171</v>
      </c>
    </row>
    <row r="621" spans="5:13" x14ac:dyDescent="0.25">
      <c r="E621" s="178" t="s">
        <v>34</v>
      </c>
      <c r="F621" s="179">
        <v>250</v>
      </c>
      <c r="G621" s="179">
        <v>53000</v>
      </c>
      <c r="H621" s="157">
        <v>198651.70499999999</v>
      </c>
      <c r="I621" s="158">
        <f t="shared" si="43"/>
        <v>0.26679861620115469</v>
      </c>
      <c r="J621" s="179">
        <v>13263250</v>
      </c>
      <c r="K621" s="163">
        <f t="shared" si="42"/>
        <v>66.699654050288672</v>
      </c>
      <c r="L621" s="163">
        <f t="shared" si="38"/>
        <v>76787.998832617843</v>
      </c>
      <c r="M621" s="153" t="s">
        <v>171</v>
      </c>
    </row>
    <row r="622" spans="5:13" x14ac:dyDescent="0.25">
      <c r="E622" s="178" t="s">
        <v>34</v>
      </c>
      <c r="F622" s="179">
        <v>300</v>
      </c>
      <c r="G622" s="179">
        <v>55000</v>
      </c>
      <c r="H622" s="157">
        <v>198651.70499999999</v>
      </c>
      <c r="I622" s="158">
        <f t="shared" si="43"/>
        <v>0.27686648851063222</v>
      </c>
      <c r="J622" s="179">
        <v>16516500</v>
      </c>
      <c r="K622" s="163">
        <f t="shared" si="42"/>
        <v>83.059946553189661</v>
      </c>
      <c r="L622" s="163">
        <f t="shared" si="38"/>
        <v>76871.058779171028</v>
      </c>
      <c r="M622" s="153" t="s">
        <v>171</v>
      </c>
    </row>
    <row r="623" spans="5:13" x14ac:dyDescent="0.25">
      <c r="E623" s="178" t="s">
        <v>34</v>
      </c>
      <c r="F623" s="179">
        <v>100</v>
      </c>
      <c r="G623" s="179">
        <v>55000</v>
      </c>
      <c r="H623" s="157">
        <v>198651.70499999999</v>
      </c>
      <c r="I623" s="158">
        <f t="shared" si="43"/>
        <v>0.27686648851063222</v>
      </c>
      <c r="J623" s="179">
        <v>5505500</v>
      </c>
      <c r="K623" s="163">
        <f t="shared" si="42"/>
        <v>27.686648851063222</v>
      </c>
      <c r="L623" s="163">
        <f t="shared" si="38"/>
        <v>76898.745428022085</v>
      </c>
      <c r="M623" s="153" t="s">
        <v>171</v>
      </c>
    </row>
    <row r="624" spans="5:13" x14ac:dyDescent="0.25">
      <c r="E624" s="178" t="s">
        <v>34</v>
      </c>
      <c r="F624" s="179">
        <v>500</v>
      </c>
      <c r="G624" s="179">
        <v>55000</v>
      </c>
      <c r="H624" s="157">
        <v>198651.70499999999</v>
      </c>
      <c r="I624" s="158">
        <f t="shared" si="43"/>
        <v>0.27686648851063222</v>
      </c>
      <c r="J624" s="179">
        <v>27527500</v>
      </c>
      <c r="K624" s="163">
        <f t="shared" si="42"/>
        <v>138.43324425531611</v>
      </c>
      <c r="L624" s="163">
        <f t="shared" si="38"/>
        <v>77037.178672277398</v>
      </c>
      <c r="M624" s="153" t="s">
        <v>171</v>
      </c>
    </row>
    <row r="625" spans="5:13" x14ac:dyDescent="0.25">
      <c r="E625" s="178" t="s">
        <v>34</v>
      </c>
      <c r="F625" s="179">
        <v>250</v>
      </c>
      <c r="G625" s="179">
        <v>56500</v>
      </c>
      <c r="H625" s="157">
        <v>198651.70499999999</v>
      </c>
      <c r="I625" s="158">
        <f t="shared" si="43"/>
        <v>0.28441739274274036</v>
      </c>
      <c r="J625" s="179">
        <v>14139125</v>
      </c>
      <c r="K625" s="163">
        <f t="shared" si="42"/>
        <v>71.104348185685083</v>
      </c>
      <c r="L625" s="163">
        <f t="shared" si="38"/>
        <v>77108.283020463088</v>
      </c>
      <c r="M625" s="153" t="s">
        <v>171</v>
      </c>
    </row>
    <row r="626" spans="5:13" x14ac:dyDescent="0.25">
      <c r="E626" s="178" t="s">
        <v>34</v>
      </c>
      <c r="F626" s="179">
        <v>149</v>
      </c>
      <c r="G626" s="179">
        <v>56800</v>
      </c>
      <c r="H626" s="157">
        <v>198651.70499999999</v>
      </c>
      <c r="I626" s="158">
        <f t="shared" si="43"/>
        <v>0.28592757358916199</v>
      </c>
      <c r="J626" s="179">
        <v>8471663.1999999993</v>
      </c>
      <c r="K626" s="163">
        <f t="shared" si="42"/>
        <v>42.603208464785133</v>
      </c>
      <c r="L626" s="163">
        <f t="shared" si="38"/>
        <v>77150.886228927877</v>
      </c>
      <c r="M626" s="153" t="s">
        <v>171</v>
      </c>
    </row>
    <row r="627" spans="5:13" x14ac:dyDescent="0.25">
      <c r="E627" s="165" t="s">
        <v>34</v>
      </c>
      <c r="F627" s="166">
        <v>250</v>
      </c>
      <c r="G627" s="166">
        <v>69000</v>
      </c>
      <c r="H627" s="166">
        <v>195003.91</v>
      </c>
      <c r="I627" s="158">
        <f t="shared" si="43"/>
        <v>0.35383905891938267</v>
      </c>
      <c r="J627" s="166">
        <v>17267250</v>
      </c>
      <c r="K627" s="167">
        <f>J627/H627</f>
        <v>88.548224494575521</v>
      </c>
      <c r="L627" s="167">
        <f t="shared" si="38"/>
        <v>77239.434453422451</v>
      </c>
      <c r="M627" s="164" t="s">
        <v>172</v>
      </c>
    </row>
    <row r="628" spans="5:13" x14ac:dyDescent="0.25">
      <c r="E628" s="178" t="s">
        <v>35</v>
      </c>
      <c r="F628" s="179">
        <v>1000</v>
      </c>
      <c r="G628" s="179">
        <v>55000</v>
      </c>
      <c r="H628" s="157">
        <v>199030.9333</v>
      </c>
      <c r="I628" s="158">
        <f t="shared" si="43"/>
        <v>0.27633895439307571</v>
      </c>
      <c r="J628" s="179">
        <v>55055000</v>
      </c>
      <c r="K628" s="163">
        <f>F628*I628</f>
        <v>276.33895439307571</v>
      </c>
      <c r="L628" s="163">
        <f t="shared" si="38"/>
        <v>77515.773407815534</v>
      </c>
      <c r="M628" s="153" t="s">
        <v>171</v>
      </c>
    </row>
    <row r="629" spans="5:13" x14ac:dyDescent="0.25">
      <c r="E629" s="178" t="s">
        <v>35</v>
      </c>
      <c r="F629" s="179">
        <v>403</v>
      </c>
      <c r="G629" s="179">
        <v>55000</v>
      </c>
      <c r="H629" s="157">
        <v>199030.9333</v>
      </c>
      <c r="I629" s="158">
        <f t="shared" si="43"/>
        <v>0.27633895439307571</v>
      </c>
      <c r="J629" s="179">
        <v>22187165</v>
      </c>
      <c r="K629" s="163">
        <f>F629*I629</f>
        <v>111.36459862040951</v>
      </c>
      <c r="L629" s="163">
        <f t="shared" si="38"/>
        <v>77627.13800643594</v>
      </c>
      <c r="M629" s="153" t="s">
        <v>171</v>
      </c>
    </row>
    <row r="630" spans="5:13" x14ac:dyDescent="0.25">
      <c r="E630" s="178" t="s">
        <v>35</v>
      </c>
      <c r="F630" s="179">
        <v>500</v>
      </c>
      <c r="G630" s="179">
        <v>55000</v>
      </c>
      <c r="H630" s="157">
        <v>199030.9333</v>
      </c>
      <c r="I630" s="158">
        <f t="shared" si="43"/>
        <v>0.27633895439307571</v>
      </c>
      <c r="J630" s="179">
        <v>27527500</v>
      </c>
      <c r="K630" s="163">
        <f>F630*I630</f>
        <v>138.16947719653785</v>
      </c>
      <c r="L630" s="163">
        <f t="shared" si="38"/>
        <v>77765.307483632481</v>
      </c>
      <c r="M630" s="153" t="s">
        <v>171</v>
      </c>
    </row>
    <row r="631" spans="5:13" x14ac:dyDescent="0.25">
      <c r="E631" s="165" t="s">
        <v>35</v>
      </c>
      <c r="F631" s="166">
        <v>100</v>
      </c>
      <c r="G631" s="166">
        <v>71000</v>
      </c>
      <c r="H631" s="166">
        <v>198401.62</v>
      </c>
      <c r="I631" s="158">
        <f t="shared" si="43"/>
        <v>0.35785998118362139</v>
      </c>
      <c r="J631" s="166">
        <v>7107100</v>
      </c>
      <c r="K631" s="167">
        <f>J631/H631</f>
        <v>35.821784116480501</v>
      </c>
      <c r="L631" s="167">
        <f t="shared" si="38"/>
        <v>77801.129267748955</v>
      </c>
      <c r="M631" s="164" t="s">
        <v>172</v>
      </c>
    </row>
    <row r="632" spans="5:13" x14ac:dyDescent="0.25">
      <c r="E632" s="165" t="s">
        <v>35</v>
      </c>
      <c r="F632" s="166">
        <v>988</v>
      </c>
      <c r="G632" s="166">
        <v>70000</v>
      </c>
      <c r="H632" s="166">
        <v>198401.62</v>
      </c>
      <c r="I632" s="158">
        <f t="shared" si="43"/>
        <v>0.35281969975849997</v>
      </c>
      <c r="J632" s="166">
        <v>69229160</v>
      </c>
      <c r="K632" s="167">
        <f>J632/H632</f>
        <v>348.93444922475936</v>
      </c>
      <c r="L632" s="167">
        <f t="shared" si="38"/>
        <v>78150.063716973717</v>
      </c>
      <c r="M632" s="164" t="s">
        <v>172</v>
      </c>
    </row>
    <row r="633" spans="5:13" x14ac:dyDescent="0.25">
      <c r="E633" s="165" t="s">
        <v>35</v>
      </c>
      <c r="F633" s="166">
        <v>250</v>
      </c>
      <c r="G633" s="166">
        <v>63000</v>
      </c>
      <c r="H633" s="166">
        <v>198401.62</v>
      </c>
      <c r="I633" s="158">
        <f t="shared" si="43"/>
        <v>0.31753772978264999</v>
      </c>
      <c r="J633" s="166">
        <v>15765750</v>
      </c>
      <c r="K633" s="167">
        <f>J633/H633</f>
        <v>79.463816878108148</v>
      </c>
      <c r="L633" s="167">
        <f t="shared" si="38"/>
        <v>78229.527533851826</v>
      </c>
      <c r="M633" s="164" t="s">
        <v>172</v>
      </c>
    </row>
    <row r="634" spans="5:13" x14ac:dyDescent="0.25">
      <c r="E634" s="165" t="s">
        <v>35</v>
      </c>
      <c r="F634" s="166">
        <v>40</v>
      </c>
      <c r="G634" s="166">
        <v>63000</v>
      </c>
      <c r="H634" s="166">
        <v>198401.62</v>
      </c>
      <c r="I634" s="158">
        <f t="shared" si="43"/>
        <v>0.31753772978264999</v>
      </c>
      <c r="J634" s="166">
        <v>2522520</v>
      </c>
      <c r="K634" s="167">
        <f>J634/H634</f>
        <v>12.714210700497304</v>
      </c>
      <c r="L634" s="167">
        <f t="shared" si="38"/>
        <v>78242.241744552317</v>
      </c>
      <c r="M634" s="164" t="s">
        <v>172</v>
      </c>
    </row>
    <row r="635" spans="5:13" x14ac:dyDescent="0.25">
      <c r="E635" s="170" t="s">
        <v>35</v>
      </c>
      <c r="F635" s="171">
        <v>90</v>
      </c>
      <c r="G635" s="171">
        <v>7499.99</v>
      </c>
      <c r="H635" s="166">
        <v>198401.62</v>
      </c>
      <c r="I635" s="158">
        <f t="shared" si="43"/>
        <v>3.7802060285596462E-2</v>
      </c>
      <c r="J635" s="171">
        <v>675674.09909999999</v>
      </c>
      <c r="K635" s="167">
        <f t="shared" ref="K635:K650" si="44">F635*I635</f>
        <v>3.4021854257036814</v>
      </c>
      <c r="L635" s="167">
        <f t="shared" si="38"/>
        <v>78245.643929978018</v>
      </c>
      <c r="M635" s="164" t="s">
        <v>179</v>
      </c>
    </row>
    <row r="636" spans="5:13" x14ac:dyDescent="0.25">
      <c r="E636" s="170" t="s">
        <v>35</v>
      </c>
      <c r="F636" s="171">
        <v>10</v>
      </c>
      <c r="G636" s="171">
        <v>579999</v>
      </c>
      <c r="H636" s="166">
        <v>198401.62</v>
      </c>
      <c r="I636" s="158">
        <f t="shared" si="43"/>
        <v>2.9233581862890032</v>
      </c>
      <c r="J636" s="171">
        <v>5805789.9900000002</v>
      </c>
      <c r="K636" s="167">
        <f t="shared" si="44"/>
        <v>29.233581862890034</v>
      </c>
      <c r="L636" s="167">
        <f t="shared" si="38"/>
        <v>78274.87751184091</v>
      </c>
      <c r="M636" s="164" t="s">
        <v>198</v>
      </c>
    </row>
    <row r="637" spans="5:13" x14ac:dyDescent="0.25">
      <c r="E637" s="170" t="s">
        <v>35</v>
      </c>
      <c r="F637" s="171">
        <v>45</v>
      </c>
      <c r="G637" s="171">
        <v>1469.99</v>
      </c>
      <c r="H637" s="171">
        <v>198401.62</v>
      </c>
      <c r="I637" s="172">
        <f t="shared" si="43"/>
        <v>7.4091632921142484E-3</v>
      </c>
      <c r="J637" s="171">
        <v>66215.699550000005</v>
      </c>
      <c r="K637" s="173">
        <f t="shared" si="44"/>
        <v>0.3334123481451412</v>
      </c>
      <c r="L637" s="173">
        <f t="shared" si="38"/>
        <v>78275.210924189058</v>
      </c>
      <c r="M637" s="164" t="s">
        <v>175</v>
      </c>
    </row>
    <row r="638" spans="5:13" x14ac:dyDescent="0.25">
      <c r="E638" s="178" t="s">
        <v>36</v>
      </c>
      <c r="F638" s="179">
        <v>7000</v>
      </c>
      <c r="G638" s="179">
        <v>51000</v>
      </c>
      <c r="H638" s="157">
        <v>198185.10279999999</v>
      </c>
      <c r="I638" s="158">
        <f t="shared" si="43"/>
        <v>0.25733518452931875</v>
      </c>
      <c r="J638" s="179">
        <v>357357000</v>
      </c>
      <c r="K638" s="163">
        <f t="shared" si="44"/>
        <v>1801.3462917052314</v>
      </c>
      <c r="L638" s="163">
        <f t="shared" si="38"/>
        <v>80076.557215894296</v>
      </c>
      <c r="M638" s="153" t="s">
        <v>171</v>
      </c>
    </row>
    <row r="639" spans="5:13" x14ac:dyDescent="0.25">
      <c r="E639" s="178" t="s">
        <v>36</v>
      </c>
      <c r="F639" s="179">
        <v>7000</v>
      </c>
      <c r="G639" s="179">
        <v>51000</v>
      </c>
      <c r="H639" s="157">
        <v>198185.10279999999</v>
      </c>
      <c r="I639" s="158">
        <f t="shared" si="43"/>
        <v>0.25733518452931875</v>
      </c>
      <c r="J639" s="179">
        <v>357357000</v>
      </c>
      <c r="K639" s="163">
        <f t="shared" si="44"/>
        <v>1801.3462917052314</v>
      </c>
      <c r="L639" s="163">
        <f t="shared" si="38"/>
        <v>81877.903507599534</v>
      </c>
      <c r="M639" s="153" t="s">
        <v>171</v>
      </c>
    </row>
    <row r="640" spans="5:13" x14ac:dyDescent="0.25">
      <c r="E640" s="170">
        <v>43991</v>
      </c>
      <c r="F640" s="171">
        <v>5</v>
      </c>
      <c r="G640" s="171">
        <v>75000</v>
      </c>
      <c r="H640" s="171">
        <v>260513</v>
      </c>
      <c r="I640" s="172">
        <f t="shared" si="43"/>
        <v>0.28789350243557904</v>
      </c>
      <c r="J640" s="171">
        <v>375375.00099999999</v>
      </c>
      <c r="K640" s="173">
        <f t="shared" si="44"/>
        <v>1.4394675121778953</v>
      </c>
      <c r="L640" s="173">
        <f t="shared" si="38"/>
        <v>81879.342975111707</v>
      </c>
      <c r="M640" s="164" t="s">
        <v>174</v>
      </c>
    </row>
    <row r="641" spans="5:13" x14ac:dyDescent="0.25">
      <c r="E641" s="178" t="s">
        <v>37</v>
      </c>
      <c r="F641" s="179">
        <v>67</v>
      </c>
      <c r="G641" s="179">
        <v>49999</v>
      </c>
      <c r="H641" s="157">
        <v>197893.70680000001</v>
      </c>
      <c r="I641" s="158">
        <f t="shared" si="43"/>
        <v>0.25265583635022393</v>
      </c>
      <c r="J641" s="179">
        <v>3353282.9330000002</v>
      </c>
      <c r="K641" s="163">
        <f t="shared" si="44"/>
        <v>16.927941035465004</v>
      </c>
      <c r="L641" s="163">
        <f t="shared" si="38"/>
        <v>81896.270916147172</v>
      </c>
      <c r="M641" s="153" t="s">
        <v>171</v>
      </c>
    </row>
    <row r="642" spans="5:13" x14ac:dyDescent="0.25">
      <c r="E642" s="178" t="s">
        <v>37</v>
      </c>
      <c r="F642" s="179">
        <v>933</v>
      </c>
      <c r="G642" s="179">
        <v>49999</v>
      </c>
      <c r="H642" s="157">
        <v>197893.70680000001</v>
      </c>
      <c r="I642" s="158">
        <f t="shared" si="43"/>
        <v>0.25265583635022393</v>
      </c>
      <c r="J642" s="179">
        <v>46695716.067000002</v>
      </c>
      <c r="K642" s="163">
        <f t="shared" si="44"/>
        <v>235.72789531475891</v>
      </c>
      <c r="L642" s="163">
        <f t="shared" si="38"/>
        <v>82131.998811461934</v>
      </c>
      <c r="M642" s="153" t="s">
        <v>171</v>
      </c>
    </row>
    <row r="643" spans="5:13" x14ac:dyDescent="0.25">
      <c r="E643" s="170" t="s">
        <v>37</v>
      </c>
      <c r="F643" s="171">
        <v>5</v>
      </c>
      <c r="G643" s="171">
        <v>2500</v>
      </c>
      <c r="H643" s="166">
        <v>210032.63</v>
      </c>
      <c r="I643" s="158">
        <f t="shared" si="43"/>
        <v>1.190291241889415E-2</v>
      </c>
      <c r="J643" s="171">
        <v>12550</v>
      </c>
      <c r="K643" s="167">
        <f t="shared" si="44"/>
        <v>5.9514562094470751E-2</v>
      </c>
      <c r="L643" s="167">
        <f t="shared" si="38"/>
        <v>82132.058326024024</v>
      </c>
      <c r="M643" s="164" t="s">
        <v>184</v>
      </c>
    </row>
    <row r="644" spans="5:13" x14ac:dyDescent="0.25">
      <c r="E644" s="170" t="s">
        <v>37</v>
      </c>
      <c r="F644" s="171">
        <v>5</v>
      </c>
      <c r="G644" s="171">
        <v>6000</v>
      </c>
      <c r="H644" s="166">
        <v>210032.63</v>
      </c>
      <c r="I644" s="158">
        <f t="shared" si="43"/>
        <v>2.8566989805345958E-2</v>
      </c>
      <c r="J644" s="171">
        <v>30050</v>
      </c>
      <c r="K644" s="167">
        <f t="shared" si="44"/>
        <v>0.14283494902672977</v>
      </c>
      <c r="L644" s="167">
        <f t="shared" ref="L644:L707" si="45">L643+K644</f>
        <v>82132.201160973054</v>
      </c>
      <c r="M644" s="164" t="s">
        <v>191</v>
      </c>
    </row>
    <row r="645" spans="5:13" x14ac:dyDescent="0.25">
      <c r="E645" s="170">
        <v>43992</v>
      </c>
      <c r="F645" s="171">
        <v>10</v>
      </c>
      <c r="G645" s="171">
        <v>1440</v>
      </c>
      <c r="H645" s="171">
        <v>210032.63</v>
      </c>
      <c r="I645" s="172">
        <f t="shared" si="43"/>
        <v>6.85607755328303E-3</v>
      </c>
      <c r="J645" s="171">
        <v>14450</v>
      </c>
      <c r="K645" s="173">
        <f t="shared" si="44"/>
        <v>6.8560775532830298E-2</v>
      </c>
      <c r="L645" s="173">
        <f t="shared" si="45"/>
        <v>82132.269721748584</v>
      </c>
      <c r="M645" s="164" t="s">
        <v>175</v>
      </c>
    </row>
    <row r="646" spans="5:13" x14ac:dyDescent="0.25">
      <c r="E646" s="170">
        <v>43992</v>
      </c>
      <c r="F646" s="171">
        <v>10</v>
      </c>
      <c r="G646" s="171">
        <v>82800</v>
      </c>
      <c r="H646" s="171">
        <v>210032.63</v>
      </c>
      <c r="I646" s="172">
        <f t="shared" si="43"/>
        <v>0.39422445931377426</v>
      </c>
      <c r="J646" s="171">
        <v>828828.00100000005</v>
      </c>
      <c r="K646" s="173">
        <f t="shared" si="44"/>
        <v>3.9422445931377426</v>
      </c>
      <c r="L646" s="173">
        <f t="shared" si="45"/>
        <v>82136.211966341725</v>
      </c>
      <c r="M646" s="164" t="s">
        <v>181</v>
      </c>
    </row>
    <row r="647" spans="5:13" x14ac:dyDescent="0.25">
      <c r="E647" s="170">
        <v>43992</v>
      </c>
      <c r="F647" s="171">
        <v>10</v>
      </c>
      <c r="G647" s="171">
        <v>82800</v>
      </c>
      <c r="H647" s="171">
        <v>210032</v>
      </c>
      <c r="I647" s="172">
        <f t="shared" si="43"/>
        <v>0.39422564180696273</v>
      </c>
      <c r="J647" s="171">
        <v>828828.00100000005</v>
      </c>
      <c r="K647" s="173">
        <f t="shared" si="44"/>
        <v>3.9422564180696273</v>
      </c>
      <c r="L647" s="173">
        <f t="shared" si="45"/>
        <v>82140.154222759797</v>
      </c>
      <c r="M647" s="164" t="s">
        <v>174</v>
      </c>
    </row>
    <row r="648" spans="5:13" x14ac:dyDescent="0.25">
      <c r="E648" s="178" t="s">
        <v>38</v>
      </c>
      <c r="F648" s="179">
        <v>2000</v>
      </c>
      <c r="G648" s="179">
        <v>47000</v>
      </c>
      <c r="H648" s="157">
        <v>208612.29</v>
      </c>
      <c r="I648" s="158">
        <f t="shared" si="43"/>
        <v>0.22529832734207558</v>
      </c>
      <c r="J648" s="179">
        <v>94094000</v>
      </c>
      <c r="K648" s="163">
        <f t="shared" si="44"/>
        <v>450.59665468415119</v>
      </c>
      <c r="L648" s="163">
        <f t="shared" si="45"/>
        <v>82590.750877443948</v>
      </c>
      <c r="M648" s="153" t="s">
        <v>171</v>
      </c>
    </row>
    <row r="649" spans="5:13" x14ac:dyDescent="0.25">
      <c r="E649" s="178" t="s">
        <v>38</v>
      </c>
      <c r="F649" s="179">
        <v>575</v>
      </c>
      <c r="G649" s="179">
        <v>46000</v>
      </c>
      <c r="H649" s="157">
        <v>208612.29</v>
      </c>
      <c r="I649" s="158">
        <f t="shared" si="43"/>
        <v>0.22050474590926544</v>
      </c>
      <c r="J649" s="179">
        <v>26476450</v>
      </c>
      <c r="K649" s="163">
        <f t="shared" si="44"/>
        <v>126.79022889782763</v>
      </c>
      <c r="L649" s="163">
        <f t="shared" si="45"/>
        <v>82717.541106341771</v>
      </c>
      <c r="M649" s="153" t="s">
        <v>171</v>
      </c>
    </row>
    <row r="650" spans="5:13" x14ac:dyDescent="0.25">
      <c r="E650" s="178" t="s">
        <v>38</v>
      </c>
      <c r="F650" s="179">
        <v>1425</v>
      </c>
      <c r="G650" s="179">
        <v>46000</v>
      </c>
      <c r="H650" s="157">
        <v>208612.29</v>
      </c>
      <c r="I650" s="158">
        <f t="shared" si="43"/>
        <v>0.22050474590926544</v>
      </c>
      <c r="J650" s="179">
        <v>65615550</v>
      </c>
      <c r="K650" s="163">
        <f t="shared" si="44"/>
        <v>314.21926292070327</v>
      </c>
      <c r="L650" s="163">
        <f t="shared" si="45"/>
        <v>83031.760369262469</v>
      </c>
      <c r="M650" s="153" t="s">
        <v>171</v>
      </c>
    </row>
    <row r="651" spans="5:13" x14ac:dyDescent="0.25">
      <c r="E651" s="165" t="s">
        <v>38</v>
      </c>
      <c r="F651" s="166">
        <v>197</v>
      </c>
      <c r="G651" s="166">
        <v>60000</v>
      </c>
      <c r="H651" s="166">
        <v>208612.29</v>
      </c>
      <c r="I651" s="158">
        <f t="shared" si="43"/>
        <v>0.28761488596860713</v>
      </c>
      <c r="J651" s="166">
        <v>11831820</v>
      </c>
      <c r="K651" s="167">
        <f>J651/H651</f>
        <v>56.716792668351417</v>
      </c>
      <c r="L651" s="167">
        <f t="shared" si="45"/>
        <v>83088.477161930816</v>
      </c>
      <c r="M651" s="164" t="s">
        <v>172</v>
      </c>
    </row>
    <row r="652" spans="5:13" x14ac:dyDescent="0.25">
      <c r="E652" s="170" t="s">
        <v>38</v>
      </c>
      <c r="F652" s="171">
        <v>5</v>
      </c>
      <c r="G652" s="171">
        <v>7193</v>
      </c>
      <c r="H652" s="166">
        <v>208612.29</v>
      </c>
      <c r="I652" s="158">
        <f t="shared" si="43"/>
        <v>3.4480231246203183E-2</v>
      </c>
      <c r="J652" s="171">
        <v>36015</v>
      </c>
      <c r="K652" s="167">
        <f t="shared" ref="K652:K658" si="46">F652*I652</f>
        <v>0.17240115623101593</v>
      </c>
      <c r="L652" s="167">
        <f t="shared" si="45"/>
        <v>83088.649563087049</v>
      </c>
      <c r="M652" s="164" t="s">
        <v>179</v>
      </c>
    </row>
    <row r="653" spans="5:13" x14ac:dyDescent="0.25">
      <c r="E653" s="170" t="s">
        <v>38</v>
      </c>
      <c r="F653" s="171">
        <v>5</v>
      </c>
      <c r="G653" s="171">
        <v>575000</v>
      </c>
      <c r="H653" s="166">
        <v>208612.29</v>
      </c>
      <c r="I653" s="158">
        <f t="shared" si="43"/>
        <v>2.7563093238658181</v>
      </c>
      <c r="J653" s="171">
        <v>2877875</v>
      </c>
      <c r="K653" s="167">
        <f t="shared" si="46"/>
        <v>13.78154661932909</v>
      </c>
      <c r="L653" s="167">
        <f t="shared" si="45"/>
        <v>83102.431109706376</v>
      </c>
      <c r="M653" s="164" t="s">
        <v>198</v>
      </c>
    </row>
    <row r="654" spans="5:13" x14ac:dyDescent="0.25">
      <c r="E654" s="170">
        <v>43993</v>
      </c>
      <c r="F654" s="171">
        <v>10</v>
      </c>
      <c r="G654" s="171">
        <v>1420</v>
      </c>
      <c r="H654" s="171">
        <v>208612.29</v>
      </c>
      <c r="I654" s="172">
        <f t="shared" si="43"/>
        <v>6.8068856345903685E-3</v>
      </c>
      <c r="J654" s="171">
        <v>14250</v>
      </c>
      <c r="K654" s="173">
        <f t="shared" si="46"/>
        <v>6.8068856345903678E-2</v>
      </c>
      <c r="L654" s="173">
        <f t="shared" si="45"/>
        <v>83102.499178562721</v>
      </c>
      <c r="M654" s="164" t="s">
        <v>175</v>
      </c>
    </row>
    <row r="655" spans="5:13" x14ac:dyDescent="0.25">
      <c r="E655" s="170">
        <v>43993</v>
      </c>
      <c r="F655" s="171">
        <v>10</v>
      </c>
      <c r="G655" s="171">
        <v>81000</v>
      </c>
      <c r="H655" s="171">
        <v>208612</v>
      </c>
      <c r="I655" s="172">
        <f t="shared" si="43"/>
        <v>0.38828063582152511</v>
      </c>
      <c r="J655" s="171">
        <v>810810.00100000005</v>
      </c>
      <c r="K655" s="173">
        <f t="shared" si="46"/>
        <v>3.8828063582152512</v>
      </c>
      <c r="L655" s="173">
        <f t="shared" si="45"/>
        <v>83106.381984920939</v>
      </c>
      <c r="M655" s="164" t="s">
        <v>174</v>
      </c>
    </row>
    <row r="656" spans="5:13" x14ac:dyDescent="0.25">
      <c r="E656" s="178" t="s">
        <v>39</v>
      </c>
      <c r="F656" s="179">
        <v>2000</v>
      </c>
      <c r="G656" s="179">
        <v>46501</v>
      </c>
      <c r="H656" s="157">
        <v>208612.29</v>
      </c>
      <c r="I656" s="158">
        <f t="shared" si="43"/>
        <v>0.22290633020710332</v>
      </c>
      <c r="J656" s="179">
        <v>93095002</v>
      </c>
      <c r="K656" s="163">
        <f t="shared" si="46"/>
        <v>445.81266041420662</v>
      </c>
      <c r="L656" s="163">
        <f t="shared" si="45"/>
        <v>83552.194645335141</v>
      </c>
      <c r="M656" s="153" t="s">
        <v>171</v>
      </c>
    </row>
    <row r="657" spans="5:13" x14ac:dyDescent="0.25">
      <c r="E657" s="170" t="s">
        <v>39</v>
      </c>
      <c r="F657" s="171">
        <v>100</v>
      </c>
      <c r="G657" s="171">
        <v>79</v>
      </c>
      <c r="H657" s="166">
        <v>208612.29</v>
      </c>
      <c r="I657" s="158">
        <f t="shared" si="43"/>
        <v>3.7869293319199934E-4</v>
      </c>
      <c r="J657" s="171">
        <v>7950</v>
      </c>
      <c r="K657" s="167">
        <f t="shared" si="46"/>
        <v>3.7869293319199936E-2</v>
      </c>
      <c r="L657" s="167">
        <f t="shared" si="45"/>
        <v>83552.232514628457</v>
      </c>
      <c r="M657" s="164" t="s">
        <v>178</v>
      </c>
    </row>
    <row r="658" spans="5:13" x14ac:dyDescent="0.25">
      <c r="E658" s="170" t="s">
        <v>39</v>
      </c>
      <c r="F658" s="171">
        <v>1</v>
      </c>
      <c r="G658" s="171">
        <v>800000</v>
      </c>
      <c r="H658" s="166">
        <v>208612.29</v>
      </c>
      <c r="I658" s="158">
        <f t="shared" si="43"/>
        <v>3.8348651462480947</v>
      </c>
      <c r="J658" s="171">
        <v>800800.00100000005</v>
      </c>
      <c r="K658" s="167">
        <f t="shared" si="46"/>
        <v>3.8348651462480947</v>
      </c>
      <c r="L658" s="167">
        <f t="shared" si="45"/>
        <v>83556.0673797747</v>
      </c>
      <c r="M658" s="164" t="s">
        <v>180</v>
      </c>
    </row>
    <row r="659" spans="5:13" x14ac:dyDescent="0.25">
      <c r="E659" s="165" t="s">
        <v>97</v>
      </c>
      <c r="F659" s="166">
        <v>470</v>
      </c>
      <c r="G659" s="166">
        <v>60000</v>
      </c>
      <c r="H659" s="166">
        <v>205712.82</v>
      </c>
      <c r="I659" s="158">
        <f t="shared" si="43"/>
        <v>0.29166874480647342</v>
      </c>
      <c r="J659" s="166">
        <v>28228200</v>
      </c>
      <c r="K659" s="167">
        <f>J659/H659</f>
        <v>137.22139436910155</v>
      </c>
      <c r="L659" s="167">
        <f t="shared" si="45"/>
        <v>83693.288774143803</v>
      </c>
      <c r="M659" s="164" t="s">
        <v>172</v>
      </c>
    </row>
    <row r="660" spans="5:13" x14ac:dyDescent="0.25">
      <c r="E660" s="165" t="s">
        <v>97</v>
      </c>
      <c r="F660" s="166">
        <v>100</v>
      </c>
      <c r="G660" s="166">
        <v>60000</v>
      </c>
      <c r="H660" s="166">
        <v>205712.82</v>
      </c>
      <c r="I660" s="158">
        <f t="shared" si="43"/>
        <v>0.29166874480647342</v>
      </c>
      <c r="J660" s="166">
        <v>6006000</v>
      </c>
      <c r="K660" s="167">
        <f>J660/H660</f>
        <v>29.196041355127988</v>
      </c>
      <c r="L660" s="167">
        <f t="shared" si="45"/>
        <v>83722.48481549893</v>
      </c>
      <c r="M660" s="164" t="s">
        <v>172</v>
      </c>
    </row>
    <row r="661" spans="5:13" x14ac:dyDescent="0.25">
      <c r="E661" s="170" t="s">
        <v>97</v>
      </c>
      <c r="F661" s="171">
        <v>4</v>
      </c>
      <c r="G661" s="171">
        <v>495000</v>
      </c>
      <c r="H661" s="166">
        <v>205712.82</v>
      </c>
      <c r="I661" s="158">
        <f t="shared" si="43"/>
        <v>2.4062671446534054</v>
      </c>
      <c r="J661" s="171">
        <v>1981980</v>
      </c>
      <c r="K661" s="167">
        <f>F661*I661</f>
        <v>9.6250685786136216</v>
      </c>
      <c r="L661" s="167">
        <f t="shared" si="45"/>
        <v>83732.109884077538</v>
      </c>
      <c r="M661" s="187" t="s">
        <v>182</v>
      </c>
    </row>
    <row r="662" spans="5:13" x14ac:dyDescent="0.25">
      <c r="E662" s="170" t="s">
        <v>97</v>
      </c>
      <c r="F662" s="171">
        <v>5</v>
      </c>
      <c r="G662" s="171">
        <v>500000</v>
      </c>
      <c r="H662" s="166">
        <v>205712.82</v>
      </c>
      <c r="I662" s="158">
        <f t="shared" si="43"/>
        <v>2.4305728733872782</v>
      </c>
      <c r="J662" s="171">
        <v>2502500</v>
      </c>
      <c r="K662" s="167">
        <f>F662*I662</f>
        <v>12.152864366936392</v>
      </c>
      <c r="L662" s="167">
        <f t="shared" si="45"/>
        <v>83744.262748444467</v>
      </c>
      <c r="M662" s="164" t="s">
        <v>198</v>
      </c>
    </row>
    <row r="663" spans="5:13" x14ac:dyDescent="0.25">
      <c r="E663" s="165" t="s">
        <v>98</v>
      </c>
      <c r="F663" s="166">
        <v>207</v>
      </c>
      <c r="G663" s="166">
        <v>60000</v>
      </c>
      <c r="H663" s="166">
        <v>205018.91</v>
      </c>
      <c r="I663" s="158">
        <f t="shared" si="43"/>
        <v>0.29265593110411131</v>
      </c>
      <c r="J663" s="166">
        <v>12432420</v>
      </c>
      <c r="K663" s="167">
        <f>J663/H663</f>
        <v>60.64035751628959</v>
      </c>
      <c r="L663" s="167">
        <f t="shared" si="45"/>
        <v>83804.903105960751</v>
      </c>
      <c r="M663" s="164" t="s">
        <v>172</v>
      </c>
    </row>
    <row r="664" spans="5:13" x14ac:dyDescent="0.25">
      <c r="E664" s="165" t="s">
        <v>98</v>
      </c>
      <c r="F664" s="166">
        <v>150</v>
      </c>
      <c r="G664" s="166">
        <v>60000</v>
      </c>
      <c r="H664" s="166">
        <v>205018.91</v>
      </c>
      <c r="I664" s="158">
        <f t="shared" si="43"/>
        <v>0.29265593110411131</v>
      </c>
      <c r="J664" s="166">
        <v>9009000</v>
      </c>
      <c r="K664" s="167">
        <f>J664/H664</f>
        <v>43.942288055282312</v>
      </c>
      <c r="L664" s="167">
        <f t="shared" si="45"/>
        <v>83848.84539401604</v>
      </c>
      <c r="M664" s="164" t="s">
        <v>172</v>
      </c>
    </row>
    <row r="665" spans="5:13" x14ac:dyDescent="0.25">
      <c r="E665" s="165" t="s">
        <v>124</v>
      </c>
      <c r="F665" s="166">
        <v>20</v>
      </c>
      <c r="G665" s="166">
        <v>58500</v>
      </c>
      <c r="H665" s="166">
        <v>205110.83</v>
      </c>
      <c r="I665" s="158">
        <f t="shared" si="43"/>
        <v>0.28521165849701846</v>
      </c>
      <c r="J665" s="166">
        <v>1171170</v>
      </c>
      <c r="K665" s="167">
        <f>J665/H665</f>
        <v>5.7099374031103087</v>
      </c>
      <c r="L665" s="167">
        <f t="shared" si="45"/>
        <v>83854.555331419149</v>
      </c>
      <c r="M665" s="164" t="s">
        <v>172</v>
      </c>
    </row>
    <row r="666" spans="5:13" x14ac:dyDescent="0.25">
      <c r="E666" s="170">
        <v>44019</v>
      </c>
      <c r="F666" s="171">
        <v>2300</v>
      </c>
      <c r="G666" s="171">
        <v>11</v>
      </c>
      <c r="H666" s="171">
        <v>222482.96</v>
      </c>
      <c r="I666" s="172">
        <f t="shared" si="43"/>
        <v>4.9441988725788257E-5</v>
      </c>
      <c r="J666" s="171">
        <v>25350</v>
      </c>
      <c r="K666" s="173">
        <f t="shared" ref="K666:K688" si="47">F666*I666</f>
        <v>0.11371657406931299</v>
      </c>
      <c r="L666" s="173">
        <f t="shared" si="45"/>
        <v>83854.669047993215</v>
      </c>
      <c r="M666" s="164" t="s">
        <v>185</v>
      </c>
    </row>
    <row r="667" spans="5:13" x14ac:dyDescent="0.25">
      <c r="E667" s="170">
        <v>44019</v>
      </c>
      <c r="F667" s="171">
        <v>507</v>
      </c>
      <c r="G667" s="171">
        <v>11.01</v>
      </c>
      <c r="H667" s="171">
        <v>222482.96</v>
      </c>
      <c r="I667" s="172">
        <f t="shared" si="43"/>
        <v>4.948693598826625E-5</v>
      </c>
      <c r="J667" s="171">
        <v>5632.07</v>
      </c>
      <c r="K667" s="173">
        <f t="shared" si="47"/>
        <v>2.508987654605099E-2</v>
      </c>
      <c r="L667" s="173">
        <f t="shared" si="45"/>
        <v>83854.694137869767</v>
      </c>
      <c r="M667" s="164" t="s">
        <v>185</v>
      </c>
    </row>
    <row r="668" spans="5:13" x14ac:dyDescent="0.25">
      <c r="E668" s="170">
        <v>44019</v>
      </c>
      <c r="F668" s="171">
        <v>15000</v>
      </c>
      <c r="G668" s="171">
        <v>13.2</v>
      </c>
      <c r="H668" s="171">
        <v>222482.96</v>
      </c>
      <c r="I668" s="172">
        <f t="shared" si="43"/>
        <v>5.9330386470945906E-5</v>
      </c>
      <c r="J668" s="171">
        <v>198198.00099999999</v>
      </c>
      <c r="K668" s="173">
        <f t="shared" si="47"/>
        <v>0.88995579706418859</v>
      </c>
      <c r="L668" s="173">
        <f t="shared" si="45"/>
        <v>83855.584093666825</v>
      </c>
      <c r="M668" s="164" t="s">
        <v>185</v>
      </c>
    </row>
    <row r="669" spans="5:13" x14ac:dyDescent="0.25">
      <c r="E669" s="170">
        <v>44019</v>
      </c>
      <c r="F669" s="171">
        <v>2500000</v>
      </c>
      <c r="G669" s="171">
        <v>2.94</v>
      </c>
      <c r="H669" s="171">
        <v>222482.96</v>
      </c>
      <c r="I669" s="172">
        <f t="shared" si="43"/>
        <v>1.3214495168528862E-5</v>
      </c>
      <c r="J669" s="171">
        <v>7357350</v>
      </c>
      <c r="K669" s="173">
        <f t="shared" si="47"/>
        <v>33.036237921322154</v>
      </c>
      <c r="L669" s="173">
        <f t="shared" si="45"/>
        <v>83888.620331588143</v>
      </c>
      <c r="M669" s="164" t="s">
        <v>175</v>
      </c>
    </row>
    <row r="670" spans="5:13" x14ac:dyDescent="0.25">
      <c r="E670" s="170">
        <v>44019</v>
      </c>
      <c r="F670" s="171">
        <v>250000</v>
      </c>
      <c r="G670" s="171">
        <v>3.51</v>
      </c>
      <c r="H670" s="171">
        <v>222482.96</v>
      </c>
      <c r="I670" s="172">
        <f t="shared" si="43"/>
        <v>1.5776489129774254E-5</v>
      </c>
      <c r="J670" s="171">
        <v>878377.50100000005</v>
      </c>
      <c r="K670" s="173">
        <f t="shared" si="47"/>
        <v>3.9441222824435633</v>
      </c>
      <c r="L670" s="173">
        <f t="shared" si="45"/>
        <v>83892.564453870582</v>
      </c>
      <c r="M670" s="164" t="s">
        <v>175</v>
      </c>
    </row>
    <row r="671" spans="5:13" x14ac:dyDescent="0.25">
      <c r="E671" s="170">
        <v>44019</v>
      </c>
      <c r="F671" s="171">
        <v>250000</v>
      </c>
      <c r="G671" s="171">
        <v>4.05</v>
      </c>
      <c r="H671" s="171">
        <v>222482.96</v>
      </c>
      <c r="I671" s="172">
        <f t="shared" si="43"/>
        <v>1.8203641303585677E-5</v>
      </c>
      <c r="J671" s="171">
        <v>1013512.5</v>
      </c>
      <c r="K671" s="173">
        <f t="shared" si="47"/>
        <v>4.5509103258964192</v>
      </c>
      <c r="L671" s="173">
        <f t="shared" si="45"/>
        <v>83897.115364196477</v>
      </c>
      <c r="M671" s="164" t="s">
        <v>175</v>
      </c>
    </row>
    <row r="672" spans="5:13" x14ac:dyDescent="0.25">
      <c r="E672" s="170">
        <v>44019</v>
      </c>
      <c r="F672" s="171">
        <v>250000</v>
      </c>
      <c r="G672" s="171">
        <v>4.05</v>
      </c>
      <c r="H672" s="171">
        <v>222482.96</v>
      </c>
      <c r="I672" s="172">
        <f t="shared" si="43"/>
        <v>1.8203641303585677E-5</v>
      </c>
      <c r="J672" s="171">
        <v>1013512.5</v>
      </c>
      <c r="K672" s="173">
        <f t="shared" si="47"/>
        <v>4.5509103258964192</v>
      </c>
      <c r="L672" s="173">
        <f t="shared" si="45"/>
        <v>83901.666274522373</v>
      </c>
      <c r="M672" s="164" t="s">
        <v>175</v>
      </c>
    </row>
    <row r="673" spans="5:13" x14ac:dyDescent="0.25">
      <c r="E673" s="170">
        <v>44019</v>
      </c>
      <c r="F673" s="171">
        <v>191500</v>
      </c>
      <c r="G673" s="171">
        <v>4.5</v>
      </c>
      <c r="H673" s="171">
        <v>222482.96</v>
      </c>
      <c r="I673" s="172">
        <f t="shared" si="43"/>
        <v>2.0226268115095198E-5</v>
      </c>
      <c r="J673" s="171">
        <v>862611.75100000005</v>
      </c>
      <c r="K673" s="173">
        <f t="shared" si="47"/>
        <v>3.8733303440407303</v>
      </c>
      <c r="L673" s="173">
        <f t="shared" si="45"/>
        <v>83905.539604866412</v>
      </c>
      <c r="M673" s="164" t="s">
        <v>175</v>
      </c>
    </row>
    <row r="674" spans="5:13" x14ac:dyDescent="0.25">
      <c r="E674" s="170">
        <v>44019</v>
      </c>
      <c r="F674" s="171">
        <v>58500</v>
      </c>
      <c r="G674" s="171">
        <v>4.5</v>
      </c>
      <c r="H674" s="171">
        <v>222482.96</v>
      </c>
      <c r="I674" s="172">
        <f t="shared" si="43"/>
        <v>2.0226268115095198E-5</v>
      </c>
      <c r="J674" s="171">
        <v>263513.25099999999</v>
      </c>
      <c r="K674" s="173">
        <f t="shared" si="47"/>
        <v>1.1832366847330691</v>
      </c>
      <c r="L674" s="173">
        <f t="shared" si="45"/>
        <v>83906.722841551149</v>
      </c>
      <c r="M674" s="164" t="s">
        <v>175</v>
      </c>
    </row>
    <row r="675" spans="5:13" x14ac:dyDescent="0.25">
      <c r="E675" s="170">
        <v>44019</v>
      </c>
      <c r="F675" s="171">
        <v>191305</v>
      </c>
      <c r="G675" s="171">
        <v>4.5</v>
      </c>
      <c r="H675" s="171">
        <v>222482.96</v>
      </c>
      <c r="I675" s="172">
        <f t="shared" si="43"/>
        <v>2.0226268115095198E-5</v>
      </c>
      <c r="J675" s="171">
        <v>861733.37349999999</v>
      </c>
      <c r="K675" s="173">
        <f t="shared" si="47"/>
        <v>3.8693862217582868</v>
      </c>
      <c r="L675" s="173">
        <f t="shared" si="45"/>
        <v>83910.592227772911</v>
      </c>
      <c r="M675" s="164" t="s">
        <v>175</v>
      </c>
    </row>
    <row r="676" spans="5:13" x14ac:dyDescent="0.25">
      <c r="E676" s="170">
        <v>44019</v>
      </c>
      <c r="F676" s="171">
        <v>200000</v>
      </c>
      <c r="G676" s="171">
        <v>4.5</v>
      </c>
      <c r="H676" s="171">
        <v>222482.96</v>
      </c>
      <c r="I676" s="172">
        <f t="shared" si="43"/>
        <v>2.0226268115095198E-5</v>
      </c>
      <c r="J676" s="171">
        <v>900900.00100000005</v>
      </c>
      <c r="K676" s="173">
        <f t="shared" si="47"/>
        <v>4.0452536230190397</v>
      </c>
      <c r="L676" s="173">
        <f t="shared" si="45"/>
        <v>83914.637481395926</v>
      </c>
      <c r="M676" s="164" t="s">
        <v>175</v>
      </c>
    </row>
    <row r="677" spans="5:13" x14ac:dyDescent="0.25">
      <c r="E677" s="170">
        <v>44019</v>
      </c>
      <c r="F677" s="171">
        <v>400000</v>
      </c>
      <c r="G677" s="171">
        <v>4.5</v>
      </c>
      <c r="H677" s="171">
        <v>222482.96</v>
      </c>
      <c r="I677" s="172">
        <f t="shared" si="43"/>
        <v>2.0226268115095198E-5</v>
      </c>
      <c r="J677" s="171">
        <v>1801800</v>
      </c>
      <c r="K677" s="173">
        <f t="shared" si="47"/>
        <v>8.0905072460380794</v>
      </c>
      <c r="L677" s="173">
        <f t="shared" si="45"/>
        <v>83922.727988641971</v>
      </c>
      <c r="M677" s="164" t="s">
        <v>175</v>
      </c>
    </row>
    <row r="678" spans="5:13" x14ac:dyDescent="0.25">
      <c r="E678" s="170">
        <v>44019</v>
      </c>
      <c r="F678" s="171">
        <v>200000</v>
      </c>
      <c r="G678" s="171">
        <v>5</v>
      </c>
      <c r="H678" s="171">
        <v>222482.96</v>
      </c>
      <c r="I678" s="172">
        <f t="shared" ref="I678:I741" si="48">G678/H678</f>
        <v>2.2473631238994665E-5</v>
      </c>
      <c r="J678" s="171">
        <v>1001000.001</v>
      </c>
      <c r="K678" s="173">
        <f t="shared" si="47"/>
        <v>4.4947262477989334</v>
      </c>
      <c r="L678" s="173">
        <f t="shared" si="45"/>
        <v>83927.222714889765</v>
      </c>
      <c r="M678" s="164" t="s">
        <v>175</v>
      </c>
    </row>
    <row r="679" spans="5:13" x14ac:dyDescent="0.25">
      <c r="E679" s="170">
        <v>44019</v>
      </c>
      <c r="F679" s="171">
        <v>200000</v>
      </c>
      <c r="G679" s="171">
        <v>5</v>
      </c>
      <c r="H679" s="171">
        <v>222482.96</v>
      </c>
      <c r="I679" s="172">
        <f t="shared" si="48"/>
        <v>2.2473631238994665E-5</v>
      </c>
      <c r="J679" s="171">
        <v>1001000.001</v>
      </c>
      <c r="K679" s="173">
        <f t="shared" si="47"/>
        <v>4.4947262477989334</v>
      </c>
      <c r="L679" s="173">
        <f t="shared" si="45"/>
        <v>83931.71744113756</v>
      </c>
      <c r="M679" s="164" t="s">
        <v>175</v>
      </c>
    </row>
    <row r="680" spans="5:13" x14ac:dyDescent="0.25">
      <c r="E680" s="170">
        <v>44019</v>
      </c>
      <c r="F680" s="171">
        <v>1000000</v>
      </c>
      <c r="G680" s="171">
        <v>5</v>
      </c>
      <c r="H680" s="171">
        <v>222482.96</v>
      </c>
      <c r="I680" s="172">
        <f t="shared" si="48"/>
        <v>2.2473631238994665E-5</v>
      </c>
      <c r="J680" s="171">
        <v>5005000</v>
      </c>
      <c r="K680" s="173">
        <f t="shared" si="47"/>
        <v>22.473631238994667</v>
      </c>
      <c r="L680" s="173">
        <f t="shared" si="45"/>
        <v>83954.191072376561</v>
      </c>
      <c r="M680" s="164" t="s">
        <v>175</v>
      </c>
    </row>
    <row r="681" spans="5:13" x14ac:dyDescent="0.25">
      <c r="E681" s="170">
        <v>44019</v>
      </c>
      <c r="F681" s="171">
        <v>10000</v>
      </c>
      <c r="G681" s="171">
        <v>5</v>
      </c>
      <c r="H681" s="171">
        <v>222482.96</v>
      </c>
      <c r="I681" s="172">
        <f t="shared" si="48"/>
        <v>2.2473631238994665E-5</v>
      </c>
      <c r="J681" s="171">
        <v>50050</v>
      </c>
      <c r="K681" s="173">
        <f t="shared" si="47"/>
        <v>0.22473631238994665</v>
      </c>
      <c r="L681" s="173">
        <f t="shared" si="45"/>
        <v>83954.415808688951</v>
      </c>
      <c r="M681" s="164" t="s">
        <v>175</v>
      </c>
    </row>
    <row r="682" spans="5:13" x14ac:dyDescent="0.25">
      <c r="E682" s="170">
        <v>44019</v>
      </c>
      <c r="F682" s="171">
        <v>100000</v>
      </c>
      <c r="G682" s="171">
        <v>4.99</v>
      </c>
      <c r="H682" s="171">
        <v>222482.96</v>
      </c>
      <c r="I682" s="172">
        <f t="shared" si="48"/>
        <v>2.2428683976516676E-5</v>
      </c>
      <c r="J682" s="171">
        <v>499499.00099999999</v>
      </c>
      <c r="K682" s="173">
        <f t="shared" si="47"/>
        <v>2.2428683976516677</v>
      </c>
      <c r="L682" s="173">
        <f t="shared" si="45"/>
        <v>83956.658677086598</v>
      </c>
      <c r="M682" s="164" t="s">
        <v>175</v>
      </c>
    </row>
    <row r="683" spans="5:13" x14ac:dyDescent="0.25">
      <c r="E683" s="170">
        <v>44019</v>
      </c>
      <c r="F683" s="171">
        <v>500000</v>
      </c>
      <c r="G683" s="171">
        <v>4.99</v>
      </c>
      <c r="H683" s="171">
        <v>222482.96</v>
      </c>
      <c r="I683" s="172">
        <f t="shared" si="48"/>
        <v>2.2428683976516676E-5</v>
      </c>
      <c r="J683" s="171">
        <v>2497495</v>
      </c>
      <c r="K683" s="173">
        <f t="shared" si="47"/>
        <v>11.214341988258338</v>
      </c>
      <c r="L683" s="173">
        <f t="shared" si="45"/>
        <v>83967.873019074861</v>
      </c>
      <c r="M683" s="164" t="s">
        <v>175</v>
      </c>
    </row>
    <row r="684" spans="5:13" x14ac:dyDescent="0.25">
      <c r="E684" s="170">
        <v>44019</v>
      </c>
      <c r="F684" s="171">
        <v>785000</v>
      </c>
      <c r="G684" s="171">
        <v>4.09</v>
      </c>
      <c r="H684" s="171">
        <v>222482.96</v>
      </c>
      <c r="I684" s="172">
        <f t="shared" si="48"/>
        <v>1.8383430353497633E-5</v>
      </c>
      <c r="J684" s="171">
        <v>3213860.65</v>
      </c>
      <c r="K684" s="173">
        <f t="shared" si="47"/>
        <v>14.430992827495642</v>
      </c>
      <c r="L684" s="173">
        <f t="shared" si="45"/>
        <v>83982.30401190235</v>
      </c>
      <c r="M684" s="164" t="s">
        <v>175</v>
      </c>
    </row>
    <row r="685" spans="5:13" x14ac:dyDescent="0.25">
      <c r="E685" s="170">
        <v>44019</v>
      </c>
      <c r="F685" s="171">
        <v>1215000</v>
      </c>
      <c r="G685" s="171">
        <v>4.09</v>
      </c>
      <c r="H685" s="171">
        <v>222482.96</v>
      </c>
      <c r="I685" s="172">
        <f t="shared" si="48"/>
        <v>1.8383430353497633E-5</v>
      </c>
      <c r="J685" s="171">
        <v>4974319.3499999996</v>
      </c>
      <c r="K685" s="173">
        <f t="shared" si="47"/>
        <v>22.335867879499624</v>
      </c>
      <c r="L685" s="173">
        <f t="shared" si="45"/>
        <v>84004.639879781855</v>
      </c>
      <c r="M685" s="164" t="s">
        <v>175</v>
      </c>
    </row>
    <row r="686" spans="5:13" x14ac:dyDescent="0.25">
      <c r="E686" s="170">
        <v>44019</v>
      </c>
      <c r="F686" s="171">
        <v>2000000</v>
      </c>
      <c r="G686" s="171">
        <v>4.09</v>
      </c>
      <c r="H686" s="171">
        <v>222482.96</v>
      </c>
      <c r="I686" s="172">
        <f t="shared" si="48"/>
        <v>1.8383430353497633E-5</v>
      </c>
      <c r="J686" s="171">
        <v>8188180</v>
      </c>
      <c r="K686" s="173">
        <f t="shared" si="47"/>
        <v>36.766860706995267</v>
      </c>
      <c r="L686" s="173">
        <f t="shared" si="45"/>
        <v>84041.406740488848</v>
      </c>
      <c r="M686" s="164" t="s">
        <v>175</v>
      </c>
    </row>
    <row r="687" spans="5:13" x14ac:dyDescent="0.25">
      <c r="E687" s="170">
        <v>44019</v>
      </c>
      <c r="F687" s="171">
        <v>37</v>
      </c>
      <c r="G687" s="171">
        <v>155000</v>
      </c>
      <c r="H687" s="171">
        <v>222482.96</v>
      </c>
      <c r="I687" s="172">
        <f t="shared" si="48"/>
        <v>0.69668256840883458</v>
      </c>
      <c r="J687" s="171">
        <v>5740735</v>
      </c>
      <c r="K687" s="173">
        <f t="shared" si="47"/>
        <v>25.777255031126881</v>
      </c>
      <c r="L687" s="173">
        <f t="shared" si="45"/>
        <v>84067.183995519968</v>
      </c>
      <c r="M687" s="164" t="s">
        <v>196</v>
      </c>
    </row>
    <row r="688" spans="5:13" x14ac:dyDescent="0.25">
      <c r="E688" s="178" t="s">
        <v>40</v>
      </c>
      <c r="F688" s="179">
        <v>3000</v>
      </c>
      <c r="G688" s="179">
        <v>45100</v>
      </c>
      <c r="H688" s="157">
        <v>217204.37</v>
      </c>
      <c r="I688" s="158">
        <f t="shared" si="48"/>
        <v>0.20763854797212414</v>
      </c>
      <c r="J688" s="179">
        <v>135435300</v>
      </c>
      <c r="K688" s="163">
        <f t="shared" si="47"/>
        <v>622.91564391637246</v>
      </c>
      <c r="L688" s="163">
        <f t="shared" si="45"/>
        <v>84690.099639436346</v>
      </c>
      <c r="M688" s="153" t="s">
        <v>171</v>
      </c>
    </row>
    <row r="689" spans="5:13" x14ac:dyDescent="0.25">
      <c r="E689" s="165" t="s">
        <v>40</v>
      </c>
      <c r="F689" s="166">
        <v>200</v>
      </c>
      <c r="G689" s="166">
        <v>60000</v>
      </c>
      <c r="H689" s="166">
        <v>217204.37</v>
      </c>
      <c r="I689" s="158">
        <f t="shared" si="48"/>
        <v>0.27623753610482149</v>
      </c>
      <c r="J689" s="166">
        <v>12012000</v>
      </c>
      <c r="K689" s="167">
        <f>J689/H689</f>
        <v>55.302754728185256</v>
      </c>
      <c r="L689" s="167">
        <f t="shared" si="45"/>
        <v>84745.402394164528</v>
      </c>
      <c r="M689" s="164" t="s">
        <v>172</v>
      </c>
    </row>
    <row r="690" spans="5:13" x14ac:dyDescent="0.25">
      <c r="E690" s="170" t="s">
        <v>40</v>
      </c>
      <c r="F690" s="171">
        <v>5</v>
      </c>
      <c r="G690" s="171">
        <v>94000</v>
      </c>
      <c r="H690" s="166">
        <v>217204.37</v>
      </c>
      <c r="I690" s="158">
        <f t="shared" si="48"/>
        <v>0.43277213989755364</v>
      </c>
      <c r="J690" s="171">
        <v>470470.00099999999</v>
      </c>
      <c r="K690" s="167">
        <f t="shared" ref="K690:K698" si="49">F690*I690</f>
        <v>2.1638606994877683</v>
      </c>
      <c r="L690" s="167">
        <f t="shared" si="45"/>
        <v>84747.56625486401</v>
      </c>
      <c r="M690" s="164" t="s">
        <v>192</v>
      </c>
    </row>
    <row r="691" spans="5:13" x14ac:dyDescent="0.25">
      <c r="E691" s="170">
        <v>44020</v>
      </c>
      <c r="F691" s="171">
        <v>3066600</v>
      </c>
      <c r="G691" s="171">
        <v>3.95</v>
      </c>
      <c r="H691" s="171">
        <v>217204.37</v>
      </c>
      <c r="I691" s="172">
        <f t="shared" si="48"/>
        <v>1.8185637793567413E-5</v>
      </c>
      <c r="J691" s="171">
        <v>12125183.07</v>
      </c>
      <c r="K691" s="173">
        <f t="shared" si="49"/>
        <v>55.768076857753826</v>
      </c>
      <c r="L691" s="173">
        <f t="shared" si="45"/>
        <v>84803.334331721766</v>
      </c>
      <c r="M691" s="164" t="s">
        <v>175</v>
      </c>
    </row>
    <row r="692" spans="5:13" x14ac:dyDescent="0.25">
      <c r="E692" s="170">
        <v>44020</v>
      </c>
      <c r="F692" s="171">
        <v>12942</v>
      </c>
      <c r="G692" s="171">
        <v>3.14</v>
      </c>
      <c r="H692" s="171">
        <v>217204.37</v>
      </c>
      <c r="I692" s="172">
        <f t="shared" si="48"/>
        <v>1.4456431056152324E-5</v>
      </c>
      <c r="J692" s="171">
        <v>40687.880000000005</v>
      </c>
      <c r="K692" s="173">
        <f t="shared" si="49"/>
        <v>0.18709513072872339</v>
      </c>
      <c r="L692" s="173">
        <f t="shared" si="45"/>
        <v>84803.521426852501</v>
      </c>
      <c r="M692" s="164" t="s">
        <v>175</v>
      </c>
    </row>
    <row r="693" spans="5:13" x14ac:dyDescent="0.25">
      <c r="E693" s="170">
        <v>44020</v>
      </c>
      <c r="F693" s="171">
        <v>1810985</v>
      </c>
      <c r="G693" s="171">
        <v>3.14</v>
      </c>
      <c r="H693" s="171">
        <v>217204.37</v>
      </c>
      <c r="I693" s="172">
        <f t="shared" si="48"/>
        <v>1.4456431056152324E-5</v>
      </c>
      <c r="J693" s="171">
        <v>5692179.3929000013</v>
      </c>
      <c r="K693" s="173">
        <f t="shared" si="49"/>
        <v>26.180379796226017</v>
      </c>
      <c r="L693" s="173">
        <f t="shared" si="45"/>
        <v>84829.701806648722</v>
      </c>
      <c r="M693" s="164" t="s">
        <v>175</v>
      </c>
    </row>
    <row r="694" spans="5:13" x14ac:dyDescent="0.25">
      <c r="E694" s="170">
        <v>44020</v>
      </c>
      <c r="F694" s="171">
        <v>1548000</v>
      </c>
      <c r="G694" s="171">
        <v>3.15</v>
      </c>
      <c r="H694" s="171">
        <v>217204.37</v>
      </c>
      <c r="I694" s="172">
        <f t="shared" si="48"/>
        <v>1.4502470645503126E-5</v>
      </c>
      <c r="J694" s="171">
        <v>4881076.2</v>
      </c>
      <c r="K694" s="173">
        <f t="shared" si="49"/>
        <v>22.449824559238838</v>
      </c>
      <c r="L694" s="173">
        <f t="shared" si="45"/>
        <v>84852.151631207962</v>
      </c>
      <c r="M694" s="164" t="s">
        <v>175</v>
      </c>
    </row>
    <row r="695" spans="5:13" x14ac:dyDescent="0.25">
      <c r="E695" s="178" t="s">
        <v>41</v>
      </c>
      <c r="F695" s="179">
        <v>500</v>
      </c>
      <c r="G695" s="179">
        <v>44000</v>
      </c>
      <c r="H695" s="157">
        <v>223071.1</v>
      </c>
      <c r="I695" s="158">
        <f t="shared" si="48"/>
        <v>0.19724652812488933</v>
      </c>
      <c r="J695" s="179">
        <v>22022000</v>
      </c>
      <c r="K695" s="163">
        <f t="shared" si="49"/>
        <v>98.623264062444662</v>
      </c>
      <c r="L695" s="163">
        <f t="shared" si="45"/>
        <v>84950.774895270413</v>
      </c>
      <c r="M695" s="153" t="s">
        <v>171</v>
      </c>
    </row>
    <row r="696" spans="5:13" x14ac:dyDescent="0.25">
      <c r="E696" s="178" t="s">
        <v>41</v>
      </c>
      <c r="F696" s="179">
        <v>1000</v>
      </c>
      <c r="G696" s="179">
        <v>44000</v>
      </c>
      <c r="H696" s="157">
        <v>223071.1</v>
      </c>
      <c r="I696" s="158">
        <f t="shared" si="48"/>
        <v>0.19724652812488933</v>
      </c>
      <c r="J696" s="179">
        <v>44044000</v>
      </c>
      <c r="K696" s="163">
        <f t="shared" si="49"/>
        <v>197.24652812488932</v>
      </c>
      <c r="L696" s="163">
        <f t="shared" si="45"/>
        <v>85148.021423395301</v>
      </c>
      <c r="M696" s="153" t="s">
        <v>171</v>
      </c>
    </row>
    <row r="697" spans="5:13" x14ac:dyDescent="0.25">
      <c r="E697" s="178" t="s">
        <v>41</v>
      </c>
      <c r="F697" s="179">
        <v>700</v>
      </c>
      <c r="G697" s="179">
        <v>44000</v>
      </c>
      <c r="H697" s="157">
        <v>223071.1</v>
      </c>
      <c r="I697" s="158">
        <f t="shared" si="48"/>
        <v>0.19724652812488933</v>
      </c>
      <c r="J697" s="179">
        <v>30830800</v>
      </c>
      <c r="K697" s="163">
        <f t="shared" si="49"/>
        <v>138.07256968742252</v>
      </c>
      <c r="L697" s="163">
        <f t="shared" si="45"/>
        <v>85286.09399308273</v>
      </c>
      <c r="M697" s="153" t="s">
        <v>171</v>
      </c>
    </row>
    <row r="698" spans="5:13" x14ac:dyDescent="0.25">
      <c r="E698" s="178" t="s">
        <v>41</v>
      </c>
      <c r="F698" s="179">
        <v>2800</v>
      </c>
      <c r="G698" s="179">
        <v>44000</v>
      </c>
      <c r="H698" s="157">
        <v>223071.1</v>
      </c>
      <c r="I698" s="158">
        <f t="shared" si="48"/>
        <v>0.19724652812488933</v>
      </c>
      <c r="J698" s="179">
        <v>123323200</v>
      </c>
      <c r="K698" s="163">
        <f t="shared" si="49"/>
        <v>552.29027874969006</v>
      </c>
      <c r="L698" s="163">
        <f t="shared" si="45"/>
        <v>85838.384271832416</v>
      </c>
      <c r="M698" s="153" t="s">
        <v>171</v>
      </c>
    </row>
    <row r="699" spans="5:13" x14ac:dyDescent="0.25">
      <c r="E699" s="165" t="s">
        <v>41</v>
      </c>
      <c r="F699" s="166">
        <v>3</v>
      </c>
      <c r="G699" s="166">
        <v>60000</v>
      </c>
      <c r="H699" s="166">
        <v>223071.1</v>
      </c>
      <c r="I699" s="158">
        <f t="shared" si="48"/>
        <v>0.26897253835212181</v>
      </c>
      <c r="J699" s="166">
        <v>180180.00099999999</v>
      </c>
      <c r="K699" s="167">
        <f>J699/H699</f>
        <v>0.80772453715429737</v>
      </c>
      <c r="L699" s="167">
        <f t="shared" si="45"/>
        <v>85839.191996369569</v>
      </c>
      <c r="M699" s="164" t="s">
        <v>172</v>
      </c>
    </row>
    <row r="700" spans="5:13" x14ac:dyDescent="0.25">
      <c r="E700" s="170">
        <v>44021</v>
      </c>
      <c r="F700" s="171">
        <v>496290</v>
      </c>
      <c r="G700" s="171">
        <v>14.25</v>
      </c>
      <c r="H700" s="171">
        <v>223071.1</v>
      </c>
      <c r="I700" s="172">
        <f t="shared" si="48"/>
        <v>6.3880977858628927E-5</v>
      </c>
      <c r="J700" s="171">
        <v>7079204.6325000003</v>
      </c>
      <c r="K700" s="173">
        <f t="shared" ref="K700:K711" si="50">F700*I700</f>
        <v>31.703490501458951</v>
      </c>
      <c r="L700" s="173">
        <f t="shared" si="45"/>
        <v>85870.895486871028</v>
      </c>
      <c r="M700" s="164" t="s">
        <v>185</v>
      </c>
    </row>
    <row r="701" spans="5:13" x14ac:dyDescent="0.25">
      <c r="E701" s="170">
        <v>44021</v>
      </c>
      <c r="F701" s="171">
        <v>500000</v>
      </c>
      <c r="G701" s="171">
        <v>14.25</v>
      </c>
      <c r="H701" s="171">
        <v>223071.1</v>
      </c>
      <c r="I701" s="172">
        <f t="shared" si="48"/>
        <v>6.3880977858628927E-5</v>
      </c>
      <c r="J701" s="171">
        <v>7132125</v>
      </c>
      <c r="K701" s="173">
        <f t="shared" si="50"/>
        <v>31.940488929314462</v>
      </c>
      <c r="L701" s="173">
        <f t="shared" si="45"/>
        <v>85902.835975800335</v>
      </c>
      <c r="M701" s="164" t="s">
        <v>185</v>
      </c>
    </row>
    <row r="702" spans="5:13" x14ac:dyDescent="0.25">
      <c r="E702" s="170">
        <v>44021</v>
      </c>
      <c r="F702" s="171">
        <v>70000</v>
      </c>
      <c r="G702" s="171">
        <v>2.79</v>
      </c>
      <c r="H702" s="171">
        <v>223071.1</v>
      </c>
      <c r="I702" s="172">
        <f t="shared" si="48"/>
        <v>1.2507223033373665E-5</v>
      </c>
      <c r="J702" s="171">
        <v>195495.30100000001</v>
      </c>
      <c r="K702" s="173">
        <f t="shared" si="50"/>
        <v>0.87550561233615654</v>
      </c>
      <c r="L702" s="173">
        <f t="shared" si="45"/>
        <v>85903.711481412669</v>
      </c>
      <c r="M702" s="164" t="s">
        <v>175</v>
      </c>
    </row>
    <row r="703" spans="5:13" x14ac:dyDescent="0.25">
      <c r="E703" s="170">
        <v>44021</v>
      </c>
      <c r="F703" s="171">
        <v>5000000</v>
      </c>
      <c r="G703" s="171">
        <v>2.77</v>
      </c>
      <c r="H703" s="171">
        <v>223071.1</v>
      </c>
      <c r="I703" s="172">
        <f t="shared" si="48"/>
        <v>1.2417565520589623E-5</v>
      </c>
      <c r="J703" s="171">
        <v>13863850</v>
      </c>
      <c r="K703" s="173">
        <f t="shared" si="50"/>
        <v>62.087827602948117</v>
      </c>
      <c r="L703" s="173">
        <f t="shared" si="45"/>
        <v>85965.799309015623</v>
      </c>
      <c r="M703" s="164" t="s">
        <v>175</v>
      </c>
    </row>
    <row r="704" spans="5:13" x14ac:dyDescent="0.25">
      <c r="E704" s="170">
        <v>44021</v>
      </c>
      <c r="F704" s="171">
        <v>5000000</v>
      </c>
      <c r="G704" s="171">
        <v>2.75</v>
      </c>
      <c r="H704" s="171">
        <v>223071.1</v>
      </c>
      <c r="I704" s="172">
        <f t="shared" si="48"/>
        <v>1.2327908007805583E-5</v>
      </c>
      <c r="J704" s="171">
        <v>13763750</v>
      </c>
      <c r="K704" s="173">
        <f t="shared" si="50"/>
        <v>61.639540039027914</v>
      </c>
      <c r="L704" s="173">
        <f t="shared" si="45"/>
        <v>86027.438849054655</v>
      </c>
      <c r="M704" s="164" t="s">
        <v>175</v>
      </c>
    </row>
    <row r="705" spans="5:13" x14ac:dyDescent="0.25">
      <c r="E705" s="170">
        <v>44021</v>
      </c>
      <c r="F705" s="171">
        <v>2000000</v>
      </c>
      <c r="G705" s="171">
        <v>2.7</v>
      </c>
      <c r="H705" s="171">
        <v>223071.1</v>
      </c>
      <c r="I705" s="172">
        <f t="shared" si="48"/>
        <v>1.2103764225845481E-5</v>
      </c>
      <c r="J705" s="171">
        <v>5405400</v>
      </c>
      <c r="K705" s="173">
        <f t="shared" si="50"/>
        <v>24.207528451690962</v>
      </c>
      <c r="L705" s="173">
        <f t="shared" si="45"/>
        <v>86051.646377506346</v>
      </c>
      <c r="M705" s="164" t="s">
        <v>175</v>
      </c>
    </row>
    <row r="706" spans="5:13" x14ac:dyDescent="0.25">
      <c r="E706" s="170">
        <v>44021</v>
      </c>
      <c r="F706" s="171">
        <v>219800</v>
      </c>
      <c r="G706" s="171">
        <v>2.27</v>
      </c>
      <c r="H706" s="171">
        <v>223071.1</v>
      </c>
      <c r="I706" s="172">
        <f t="shared" si="48"/>
        <v>1.0176127700988609E-5</v>
      </c>
      <c r="J706" s="171">
        <v>499444.94699999993</v>
      </c>
      <c r="K706" s="173">
        <f t="shared" si="50"/>
        <v>2.2367128686772961</v>
      </c>
      <c r="L706" s="173">
        <f t="shared" si="45"/>
        <v>86053.88309037502</v>
      </c>
      <c r="M706" s="164" t="s">
        <v>175</v>
      </c>
    </row>
    <row r="707" spans="5:13" x14ac:dyDescent="0.25">
      <c r="E707" s="170">
        <v>44021</v>
      </c>
      <c r="F707" s="171">
        <v>950000</v>
      </c>
      <c r="G707" s="171">
        <v>2.27</v>
      </c>
      <c r="H707" s="171">
        <v>223071.1</v>
      </c>
      <c r="I707" s="172">
        <f t="shared" si="48"/>
        <v>1.0176127700988609E-5</v>
      </c>
      <c r="J707" s="171">
        <v>2158656.5</v>
      </c>
      <c r="K707" s="173">
        <f t="shared" si="50"/>
        <v>9.6673213159391782</v>
      </c>
      <c r="L707" s="173">
        <f t="shared" si="45"/>
        <v>86063.550411690958</v>
      </c>
      <c r="M707" s="164" t="s">
        <v>175</v>
      </c>
    </row>
    <row r="708" spans="5:13" x14ac:dyDescent="0.25">
      <c r="E708" s="170">
        <v>44021</v>
      </c>
      <c r="F708" s="171">
        <v>500000</v>
      </c>
      <c r="G708" s="171">
        <v>2.27</v>
      </c>
      <c r="H708" s="171">
        <v>223071.1</v>
      </c>
      <c r="I708" s="172">
        <f t="shared" si="48"/>
        <v>1.0176127700988609E-5</v>
      </c>
      <c r="J708" s="171">
        <v>1136135</v>
      </c>
      <c r="K708" s="173">
        <f t="shared" si="50"/>
        <v>5.0880638504943043</v>
      </c>
      <c r="L708" s="173">
        <f t="shared" ref="L708:L771" si="51">L707+K708</f>
        <v>86068.638475541447</v>
      </c>
      <c r="M708" s="164" t="s">
        <v>175</v>
      </c>
    </row>
    <row r="709" spans="5:13" x14ac:dyDescent="0.25">
      <c r="E709" s="170">
        <v>44021</v>
      </c>
      <c r="F709" s="171">
        <v>500000</v>
      </c>
      <c r="G709" s="171">
        <v>2.27</v>
      </c>
      <c r="H709" s="171">
        <v>223071.1</v>
      </c>
      <c r="I709" s="172">
        <f t="shared" si="48"/>
        <v>1.0176127700988609E-5</v>
      </c>
      <c r="J709" s="171">
        <v>1136135</v>
      </c>
      <c r="K709" s="173">
        <f t="shared" si="50"/>
        <v>5.0880638504943043</v>
      </c>
      <c r="L709" s="173">
        <f t="shared" si="51"/>
        <v>86073.726539391937</v>
      </c>
      <c r="M709" s="164" t="s">
        <v>175</v>
      </c>
    </row>
    <row r="710" spans="5:13" x14ac:dyDescent="0.25">
      <c r="E710" s="170">
        <v>44021</v>
      </c>
      <c r="F710" s="171">
        <v>450000</v>
      </c>
      <c r="G710" s="171">
        <v>2.27</v>
      </c>
      <c r="H710" s="171">
        <v>223071.1</v>
      </c>
      <c r="I710" s="172">
        <f t="shared" si="48"/>
        <v>1.0176127700988609E-5</v>
      </c>
      <c r="J710" s="171">
        <v>1022521.5</v>
      </c>
      <c r="K710" s="173">
        <f t="shared" si="50"/>
        <v>4.5792574654448739</v>
      </c>
      <c r="L710" s="173">
        <f t="shared" si="51"/>
        <v>86078.305796857385</v>
      </c>
      <c r="M710" s="164" t="s">
        <v>175</v>
      </c>
    </row>
    <row r="711" spans="5:13" x14ac:dyDescent="0.25">
      <c r="E711" s="178" t="s">
        <v>42</v>
      </c>
      <c r="F711" s="179">
        <v>500</v>
      </c>
      <c r="G711" s="179">
        <v>46000</v>
      </c>
      <c r="H711" s="157">
        <v>223071.1</v>
      </c>
      <c r="I711" s="158">
        <f t="shared" si="48"/>
        <v>0.2062122794032934</v>
      </c>
      <c r="J711" s="179">
        <v>23023000</v>
      </c>
      <c r="K711" s="163">
        <f t="shared" si="50"/>
        <v>103.1061397016467</v>
      </c>
      <c r="L711" s="163">
        <f t="shared" si="51"/>
        <v>86181.41193655903</v>
      </c>
      <c r="M711" s="153" t="s">
        <v>171</v>
      </c>
    </row>
    <row r="712" spans="5:13" x14ac:dyDescent="0.25">
      <c r="E712" s="165" t="s">
        <v>42</v>
      </c>
      <c r="F712" s="166">
        <v>200</v>
      </c>
      <c r="G712" s="166">
        <v>60000</v>
      </c>
      <c r="H712" s="166">
        <v>223071.1</v>
      </c>
      <c r="I712" s="158">
        <f t="shared" si="48"/>
        <v>0.26897253835212181</v>
      </c>
      <c r="J712" s="166">
        <v>12012000</v>
      </c>
      <c r="K712" s="167">
        <f>J712/H712</f>
        <v>53.848302178094784</v>
      </c>
      <c r="L712" s="167">
        <f t="shared" si="51"/>
        <v>86235.26023873713</v>
      </c>
      <c r="M712" s="164" t="s">
        <v>172</v>
      </c>
    </row>
    <row r="713" spans="5:13" x14ac:dyDescent="0.25">
      <c r="E713" s="165" t="s">
        <v>42</v>
      </c>
      <c r="F713" s="166">
        <v>40</v>
      </c>
      <c r="G713" s="166">
        <v>60000</v>
      </c>
      <c r="H713" s="166">
        <v>223071.1</v>
      </c>
      <c r="I713" s="158">
        <f t="shared" si="48"/>
        <v>0.26897253835212181</v>
      </c>
      <c r="J713" s="166">
        <v>2402400</v>
      </c>
      <c r="K713" s="167">
        <f>J713/H713</f>
        <v>10.769660435618958</v>
      </c>
      <c r="L713" s="167">
        <f t="shared" si="51"/>
        <v>86246.029899172747</v>
      </c>
      <c r="M713" s="164" t="s">
        <v>172</v>
      </c>
    </row>
    <row r="714" spans="5:13" x14ac:dyDescent="0.25">
      <c r="E714" s="170">
        <v>44022</v>
      </c>
      <c r="F714" s="171">
        <v>200000</v>
      </c>
      <c r="G714" s="171">
        <v>2.38</v>
      </c>
      <c r="H714" s="171">
        <v>223071.1</v>
      </c>
      <c r="I714" s="172">
        <f t="shared" si="48"/>
        <v>1.066924402130083E-5</v>
      </c>
      <c r="J714" s="171">
        <v>476476.00099999999</v>
      </c>
      <c r="K714" s="173">
        <f t="shared" ref="K714:K753" si="52">F714*I714</f>
        <v>2.133848804260166</v>
      </c>
      <c r="L714" s="173">
        <f t="shared" si="51"/>
        <v>86248.163747977</v>
      </c>
      <c r="M714" s="164" t="s">
        <v>175</v>
      </c>
    </row>
    <row r="715" spans="5:13" x14ac:dyDescent="0.25">
      <c r="E715" s="170">
        <v>44022</v>
      </c>
      <c r="F715" s="171">
        <v>989800</v>
      </c>
      <c r="G715" s="171">
        <v>2.39</v>
      </c>
      <c r="H715" s="171">
        <v>223071.1</v>
      </c>
      <c r="I715" s="172">
        <f t="shared" si="48"/>
        <v>1.0714072777692853E-5</v>
      </c>
      <c r="J715" s="171">
        <v>2367987.622</v>
      </c>
      <c r="K715" s="173">
        <f t="shared" si="52"/>
        <v>10.604789235360386</v>
      </c>
      <c r="L715" s="173">
        <f t="shared" si="51"/>
        <v>86258.768537212367</v>
      </c>
      <c r="M715" s="164" t="s">
        <v>175</v>
      </c>
    </row>
    <row r="716" spans="5:13" x14ac:dyDescent="0.25">
      <c r="E716" s="170">
        <v>44022</v>
      </c>
      <c r="F716" s="171">
        <v>500000</v>
      </c>
      <c r="G716" s="171">
        <v>2.39</v>
      </c>
      <c r="H716" s="171">
        <v>223071.1</v>
      </c>
      <c r="I716" s="172">
        <f t="shared" si="48"/>
        <v>1.0714072777692853E-5</v>
      </c>
      <c r="J716" s="171">
        <v>1196195</v>
      </c>
      <c r="K716" s="173">
        <f t="shared" si="52"/>
        <v>5.3570363888464261</v>
      </c>
      <c r="L716" s="173">
        <f t="shared" si="51"/>
        <v>86264.12557360121</v>
      </c>
      <c r="M716" s="164" t="s">
        <v>175</v>
      </c>
    </row>
    <row r="717" spans="5:13" x14ac:dyDescent="0.25">
      <c r="E717" s="170">
        <v>44022</v>
      </c>
      <c r="F717" s="171">
        <v>2605619</v>
      </c>
      <c r="G717" s="171">
        <v>2.39</v>
      </c>
      <c r="H717" s="171">
        <v>223071.1</v>
      </c>
      <c r="I717" s="172">
        <f t="shared" si="48"/>
        <v>1.0714072777692853E-5</v>
      </c>
      <c r="J717" s="171">
        <v>6233656.8394100014</v>
      </c>
      <c r="K717" s="173">
        <f t="shared" si="52"/>
        <v>27.916791596939273</v>
      </c>
      <c r="L717" s="173">
        <f t="shared" si="51"/>
        <v>86292.042365198155</v>
      </c>
      <c r="M717" s="164" t="s">
        <v>175</v>
      </c>
    </row>
    <row r="718" spans="5:13" x14ac:dyDescent="0.25">
      <c r="E718" s="170">
        <v>44022</v>
      </c>
      <c r="F718" s="171">
        <v>1000000</v>
      </c>
      <c r="G718" s="171">
        <v>2.39</v>
      </c>
      <c r="H718" s="171">
        <v>223071.1</v>
      </c>
      <c r="I718" s="172">
        <f t="shared" si="48"/>
        <v>1.0714072777692853E-5</v>
      </c>
      <c r="J718" s="171">
        <v>2392390</v>
      </c>
      <c r="K718" s="173">
        <f t="shared" si="52"/>
        <v>10.714072777692852</v>
      </c>
      <c r="L718" s="173">
        <f t="shared" si="51"/>
        <v>86302.756437975841</v>
      </c>
      <c r="M718" s="164" t="s">
        <v>175</v>
      </c>
    </row>
    <row r="719" spans="5:13" x14ac:dyDescent="0.25">
      <c r="E719" s="170">
        <v>44022</v>
      </c>
      <c r="F719" s="171">
        <v>5394381</v>
      </c>
      <c r="G719" s="171">
        <v>2.39</v>
      </c>
      <c r="H719" s="171">
        <v>223071.1</v>
      </c>
      <c r="I719" s="172">
        <f t="shared" si="48"/>
        <v>1.0714072777692853E-5</v>
      </c>
      <c r="J719" s="171">
        <v>12905463.16059</v>
      </c>
      <c r="K719" s="173">
        <f t="shared" si="52"/>
        <v>57.795790624603548</v>
      </c>
      <c r="L719" s="173">
        <f t="shared" si="51"/>
        <v>86360.552228600442</v>
      </c>
      <c r="M719" s="164" t="s">
        <v>175</v>
      </c>
    </row>
    <row r="720" spans="5:13" x14ac:dyDescent="0.25">
      <c r="E720" s="178" t="s">
        <v>43</v>
      </c>
      <c r="F720" s="179">
        <v>500</v>
      </c>
      <c r="G720" s="179">
        <v>45300</v>
      </c>
      <c r="H720" s="157">
        <v>231100.93</v>
      </c>
      <c r="I720" s="158">
        <f t="shared" si="48"/>
        <v>0.19601825055398955</v>
      </c>
      <c r="J720" s="179">
        <v>22672650</v>
      </c>
      <c r="K720" s="163">
        <f t="shared" si="52"/>
        <v>98.00912527699478</v>
      </c>
      <c r="L720" s="163">
        <f t="shared" si="51"/>
        <v>86458.561353877434</v>
      </c>
      <c r="M720" s="153" t="s">
        <v>171</v>
      </c>
    </row>
    <row r="721" spans="5:13" x14ac:dyDescent="0.25">
      <c r="E721" s="178" t="s">
        <v>43</v>
      </c>
      <c r="F721" s="179">
        <v>3000</v>
      </c>
      <c r="G721" s="179">
        <v>45300</v>
      </c>
      <c r="H721" s="157">
        <v>231100.93</v>
      </c>
      <c r="I721" s="158">
        <f t="shared" si="48"/>
        <v>0.19601825055398955</v>
      </c>
      <c r="J721" s="179">
        <v>136035900</v>
      </c>
      <c r="K721" s="163">
        <f t="shared" si="52"/>
        <v>588.05475166196868</v>
      </c>
      <c r="L721" s="163">
        <f t="shared" si="51"/>
        <v>87046.616105539404</v>
      </c>
      <c r="M721" s="153" t="s">
        <v>171</v>
      </c>
    </row>
    <row r="722" spans="5:13" x14ac:dyDescent="0.25">
      <c r="E722" s="178" t="s">
        <v>43</v>
      </c>
      <c r="F722" s="179">
        <v>1500</v>
      </c>
      <c r="G722" s="179">
        <v>45300</v>
      </c>
      <c r="H722" s="157">
        <v>231100.93</v>
      </c>
      <c r="I722" s="158">
        <f t="shared" si="48"/>
        <v>0.19601825055398955</v>
      </c>
      <c r="J722" s="179">
        <v>68017950</v>
      </c>
      <c r="K722" s="163">
        <f t="shared" si="52"/>
        <v>294.02737583098434</v>
      </c>
      <c r="L722" s="163">
        <f t="shared" si="51"/>
        <v>87340.643481370382</v>
      </c>
      <c r="M722" s="153" t="s">
        <v>171</v>
      </c>
    </row>
    <row r="723" spans="5:13" x14ac:dyDescent="0.25">
      <c r="E723" s="170">
        <v>44025</v>
      </c>
      <c r="F723" s="171">
        <v>500000</v>
      </c>
      <c r="G723" s="171">
        <v>7</v>
      </c>
      <c r="H723" s="171">
        <v>231100.93</v>
      </c>
      <c r="I723" s="172">
        <f t="shared" si="48"/>
        <v>3.0289795891344963E-5</v>
      </c>
      <c r="J723" s="171">
        <v>3503500</v>
      </c>
      <c r="K723" s="173">
        <f t="shared" si="52"/>
        <v>15.144897945672481</v>
      </c>
      <c r="L723" s="173">
        <f t="shared" si="51"/>
        <v>87355.788379316058</v>
      </c>
      <c r="M723" s="164" t="s">
        <v>185</v>
      </c>
    </row>
    <row r="724" spans="5:13" x14ac:dyDescent="0.25">
      <c r="E724" s="170">
        <v>44025</v>
      </c>
      <c r="F724" s="171">
        <v>1500000</v>
      </c>
      <c r="G724" s="171">
        <v>2.29</v>
      </c>
      <c r="H724" s="171">
        <v>231100.93</v>
      </c>
      <c r="I724" s="172">
        <f t="shared" si="48"/>
        <v>9.9090903701685673E-6</v>
      </c>
      <c r="J724" s="171">
        <v>3438435</v>
      </c>
      <c r="K724" s="173">
        <f t="shared" si="52"/>
        <v>14.86363555525285</v>
      </c>
      <c r="L724" s="173">
        <f t="shared" si="51"/>
        <v>87370.652014871317</v>
      </c>
      <c r="M724" s="164" t="s">
        <v>175</v>
      </c>
    </row>
    <row r="725" spans="5:13" x14ac:dyDescent="0.25">
      <c r="E725" s="170">
        <v>44025</v>
      </c>
      <c r="F725" s="171">
        <v>1000000</v>
      </c>
      <c r="G725" s="171">
        <v>2.15</v>
      </c>
      <c r="H725" s="171">
        <v>231100.93</v>
      </c>
      <c r="I725" s="172">
        <f t="shared" si="48"/>
        <v>9.303294452341667E-6</v>
      </c>
      <c r="J725" s="171">
        <v>2152150</v>
      </c>
      <c r="K725" s="173">
        <f t="shared" si="52"/>
        <v>9.3032944523416674</v>
      </c>
      <c r="L725" s="173">
        <f t="shared" si="51"/>
        <v>87379.955309323661</v>
      </c>
      <c r="M725" s="164" t="s">
        <v>175</v>
      </c>
    </row>
    <row r="726" spans="5:13" x14ac:dyDescent="0.25">
      <c r="E726" s="170">
        <v>44025</v>
      </c>
      <c r="F726" s="171">
        <v>5000000</v>
      </c>
      <c r="G726" s="171">
        <v>2.0099999999999998</v>
      </c>
      <c r="H726" s="171">
        <v>231100.93</v>
      </c>
      <c r="I726" s="172">
        <f t="shared" si="48"/>
        <v>8.6974985345147666E-6</v>
      </c>
      <c r="J726" s="171">
        <v>10060049.999999998</v>
      </c>
      <c r="K726" s="173">
        <f t="shared" si="52"/>
        <v>43.487492672573836</v>
      </c>
      <c r="L726" s="173">
        <f t="shared" si="51"/>
        <v>87423.442801996236</v>
      </c>
      <c r="M726" s="164" t="s">
        <v>175</v>
      </c>
    </row>
    <row r="727" spans="5:13" x14ac:dyDescent="0.25">
      <c r="E727" s="170">
        <v>44025</v>
      </c>
      <c r="F727" s="171">
        <v>3899999</v>
      </c>
      <c r="G727" s="171">
        <v>2.0099999999999998</v>
      </c>
      <c r="H727" s="171">
        <v>231100.93</v>
      </c>
      <c r="I727" s="172">
        <f t="shared" si="48"/>
        <v>8.6974985345147666E-6</v>
      </c>
      <c r="J727" s="171">
        <v>7846836.9879899994</v>
      </c>
      <c r="K727" s="173">
        <f t="shared" si="52"/>
        <v>33.920235587109055</v>
      </c>
      <c r="L727" s="173">
        <f t="shared" si="51"/>
        <v>87457.363037583345</v>
      </c>
      <c r="M727" s="164" t="s">
        <v>175</v>
      </c>
    </row>
    <row r="728" spans="5:13" x14ac:dyDescent="0.25">
      <c r="E728" s="170">
        <v>44025</v>
      </c>
      <c r="F728" s="171">
        <v>1100001</v>
      </c>
      <c r="G728" s="171">
        <v>2.0099999999999998</v>
      </c>
      <c r="H728" s="171">
        <v>231100.93</v>
      </c>
      <c r="I728" s="172">
        <f t="shared" si="48"/>
        <v>8.6974985345147666E-6</v>
      </c>
      <c r="J728" s="171">
        <v>2213213.0120099997</v>
      </c>
      <c r="K728" s="173">
        <f t="shared" si="52"/>
        <v>9.567257085464778</v>
      </c>
      <c r="L728" s="173">
        <f t="shared" si="51"/>
        <v>87466.930294668811</v>
      </c>
      <c r="M728" s="164" t="s">
        <v>175</v>
      </c>
    </row>
    <row r="729" spans="5:13" x14ac:dyDescent="0.25">
      <c r="E729" s="170">
        <v>44025</v>
      </c>
      <c r="F729" s="171">
        <v>4899999</v>
      </c>
      <c r="G729" s="171">
        <v>2.0099999999999998</v>
      </c>
      <c r="H729" s="171">
        <v>231100.93</v>
      </c>
      <c r="I729" s="172">
        <f t="shared" si="48"/>
        <v>8.6974985345147666E-6</v>
      </c>
      <c r="J729" s="171">
        <v>9858846.9879899975</v>
      </c>
      <c r="K729" s="173">
        <f t="shared" si="52"/>
        <v>42.617734121623819</v>
      </c>
      <c r="L729" s="173">
        <f t="shared" si="51"/>
        <v>87509.548028790436</v>
      </c>
      <c r="M729" s="164" t="s">
        <v>175</v>
      </c>
    </row>
    <row r="730" spans="5:13" x14ac:dyDescent="0.25">
      <c r="E730" s="170">
        <v>44025</v>
      </c>
      <c r="F730" s="171">
        <v>1918763</v>
      </c>
      <c r="G730" s="171">
        <v>2.0099999999999998</v>
      </c>
      <c r="H730" s="171">
        <v>231100.93</v>
      </c>
      <c r="I730" s="172">
        <f t="shared" si="48"/>
        <v>8.6974985345147666E-6</v>
      </c>
      <c r="J730" s="171">
        <v>3860570.3436299996</v>
      </c>
      <c r="K730" s="173">
        <f t="shared" si="52"/>
        <v>16.688438380581157</v>
      </c>
      <c r="L730" s="173">
        <f t="shared" si="51"/>
        <v>87526.236467171024</v>
      </c>
      <c r="M730" s="164" t="s">
        <v>175</v>
      </c>
    </row>
    <row r="731" spans="5:13" x14ac:dyDescent="0.25">
      <c r="E731" s="170">
        <v>44025</v>
      </c>
      <c r="F731" s="171">
        <v>71</v>
      </c>
      <c r="G731" s="171">
        <v>67999.990000000005</v>
      </c>
      <c r="H731" s="171">
        <v>208612</v>
      </c>
      <c r="I731" s="172">
        <f t="shared" si="48"/>
        <v>0.32596394263033768</v>
      </c>
      <c r="J731" s="171">
        <v>4832827.2892899998</v>
      </c>
      <c r="K731" s="173">
        <f t="shared" si="52"/>
        <v>23.143439926753974</v>
      </c>
      <c r="L731" s="173">
        <f t="shared" si="51"/>
        <v>87549.379907097784</v>
      </c>
      <c r="M731" s="164" t="s">
        <v>174</v>
      </c>
    </row>
    <row r="732" spans="5:13" x14ac:dyDescent="0.25">
      <c r="E732" s="170">
        <v>44025</v>
      </c>
      <c r="F732" s="171">
        <v>50</v>
      </c>
      <c r="G732" s="171">
        <v>65000</v>
      </c>
      <c r="H732" s="171">
        <v>208612</v>
      </c>
      <c r="I732" s="172">
        <f t="shared" si="48"/>
        <v>0.31158322627653251</v>
      </c>
      <c r="J732" s="171">
        <v>3253250</v>
      </c>
      <c r="K732" s="173">
        <f t="shared" si="52"/>
        <v>15.579161313826626</v>
      </c>
      <c r="L732" s="173">
        <f t="shared" si="51"/>
        <v>87564.959068411612</v>
      </c>
      <c r="M732" s="164" t="s">
        <v>174</v>
      </c>
    </row>
    <row r="733" spans="5:13" x14ac:dyDescent="0.25">
      <c r="E733" s="170">
        <v>44025</v>
      </c>
      <c r="F733" s="171">
        <v>50</v>
      </c>
      <c r="G733" s="171">
        <v>64900</v>
      </c>
      <c r="H733" s="171">
        <v>208612</v>
      </c>
      <c r="I733" s="172">
        <f t="shared" si="48"/>
        <v>0.31110386746687629</v>
      </c>
      <c r="J733" s="171">
        <v>3248245</v>
      </c>
      <c r="K733" s="173">
        <f t="shared" si="52"/>
        <v>15.555193373343815</v>
      </c>
      <c r="L733" s="173">
        <f t="shared" si="51"/>
        <v>87580.514261784949</v>
      </c>
      <c r="M733" s="164" t="s">
        <v>174</v>
      </c>
    </row>
    <row r="734" spans="5:13" x14ac:dyDescent="0.25">
      <c r="E734" s="170">
        <v>44026</v>
      </c>
      <c r="F734" s="171">
        <v>1500000</v>
      </c>
      <c r="G734" s="171">
        <v>1.9</v>
      </c>
      <c r="H734" s="171">
        <v>231002.35</v>
      </c>
      <c r="I734" s="172">
        <f t="shared" si="48"/>
        <v>8.2250245506160432E-6</v>
      </c>
      <c r="J734" s="171">
        <v>2852850</v>
      </c>
      <c r="K734" s="173">
        <f t="shared" si="52"/>
        <v>12.337536825924065</v>
      </c>
      <c r="L734" s="173">
        <f t="shared" si="51"/>
        <v>87592.851798610878</v>
      </c>
      <c r="M734" s="164" t="s">
        <v>175</v>
      </c>
    </row>
    <row r="735" spans="5:13" x14ac:dyDescent="0.25">
      <c r="E735" s="170">
        <v>44026</v>
      </c>
      <c r="F735" s="171">
        <v>9000000</v>
      </c>
      <c r="G735" s="171">
        <v>1.6</v>
      </c>
      <c r="H735" s="171">
        <v>231002.35</v>
      </c>
      <c r="I735" s="172">
        <f t="shared" si="48"/>
        <v>6.9263364636766683E-6</v>
      </c>
      <c r="J735" s="171">
        <v>14414400</v>
      </c>
      <c r="K735" s="173">
        <f t="shared" si="52"/>
        <v>62.337028173090012</v>
      </c>
      <c r="L735" s="173">
        <f t="shared" si="51"/>
        <v>87655.188826783968</v>
      </c>
      <c r="M735" s="164" t="s">
        <v>175</v>
      </c>
    </row>
    <row r="736" spans="5:13" x14ac:dyDescent="0.25">
      <c r="E736" s="170">
        <v>44026</v>
      </c>
      <c r="F736" s="171">
        <v>1999950</v>
      </c>
      <c r="G736" s="171">
        <v>1.77</v>
      </c>
      <c r="H736" s="171">
        <v>231002.35</v>
      </c>
      <c r="I736" s="172">
        <f t="shared" si="48"/>
        <v>7.6622597129423147E-6</v>
      </c>
      <c r="J736" s="171">
        <v>3543451.4114999999</v>
      </c>
      <c r="K736" s="173">
        <f t="shared" si="52"/>
        <v>15.324136312898982</v>
      </c>
      <c r="L736" s="173">
        <f t="shared" si="51"/>
        <v>87670.512963096873</v>
      </c>
      <c r="M736" s="164" t="s">
        <v>175</v>
      </c>
    </row>
    <row r="737" spans="5:13" x14ac:dyDescent="0.25">
      <c r="E737" s="170">
        <v>44026</v>
      </c>
      <c r="F737" s="171">
        <v>6414801</v>
      </c>
      <c r="G737" s="171">
        <v>1.48</v>
      </c>
      <c r="H737" s="171">
        <v>231002.35</v>
      </c>
      <c r="I737" s="172">
        <f t="shared" si="48"/>
        <v>6.4068612289009178E-6</v>
      </c>
      <c r="J737" s="171">
        <v>9503399.3854799997</v>
      </c>
      <c r="K737" s="173">
        <f t="shared" si="52"/>
        <v>41.098739818014835</v>
      </c>
      <c r="L737" s="173">
        <f t="shared" si="51"/>
        <v>87711.611702914888</v>
      </c>
      <c r="M737" s="164" t="s">
        <v>175</v>
      </c>
    </row>
    <row r="738" spans="5:13" x14ac:dyDescent="0.25">
      <c r="E738" s="170">
        <v>44026</v>
      </c>
      <c r="F738" s="171">
        <v>2585199</v>
      </c>
      <c r="G738" s="171">
        <v>1.48</v>
      </c>
      <c r="H738" s="171">
        <v>231002.35</v>
      </c>
      <c r="I738" s="172">
        <f t="shared" si="48"/>
        <v>6.4068612289009178E-6</v>
      </c>
      <c r="J738" s="171">
        <v>3829920.6145199998</v>
      </c>
      <c r="K738" s="173">
        <f t="shared" si="52"/>
        <v>16.563011242093424</v>
      </c>
      <c r="L738" s="173">
        <f t="shared" si="51"/>
        <v>87728.174714156979</v>
      </c>
      <c r="M738" s="164" t="s">
        <v>175</v>
      </c>
    </row>
    <row r="739" spans="5:13" x14ac:dyDescent="0.25">
      <c r="E739" s="170">
        <v>44026</v>
      </c>
      <c r="F739" s="171">
        <v>9000000</v>
      </c>
      <c r="G739" s="171">
        <v>1.4</v>
      </c>
      <c r="H739" s="171">
        <v>231002.35</v>
      </c>
      <c r="I739" s="172">
        <f t="shared" si="48"/>
        <v>6.0605444057170844E-6</v>
      </c>
      <c r="J739" s="171">
        <v>12612600</v>
      </c>
      <c r="K739" s="173">
        <f t="shared" si="52"/>
        <v>54.544899651453761</v>
      </c>
      <c r="L739" s="173">
        <f t="shared" si="51"/>
        <v>87782.71961380844</v>
      </c>
      <c r="M739" s="164" t="s">
        <v>175</v>
      </c>
    </row>
    <row r="740" spans="5:13" x14ac:dyDescent="0.25">
      <c r="E740" s="170">
        <v>44026</v>
      </c>
      <c r="F740" s="171">
        <v>43</v>
      </c>
      <c r="G740" s="171">
        <v>184999</v>
      </c>
      <c r="H740" s="171">
        <v>231002.35</v>
      </c>
      <c r="I740" s="172">
        <f t="shared" si="48"/>
        <v>0.80085332465232495</v>
      </c>
      <c r="J740" s="171">
        <v>7962911.9570000004</v>
      </c>
      <c r="K740" s="173">
        <f t="shared" si="52"/>
        <v>34.436692960049974</v>
      </c>
      <c r="L740" s="173">
        <f t="shared" si="51"/>
        <v>87817.156306768491</v>
      </c>
      <c r="M740" s="164" t="s">
        <v>196</v>
      </c>
    </row>
    <row r="741" spans="5:13" x14ac:dyDescent="0.25">
      <c r="E741" s="170">
        <v>44026</v>
      </c>
      <c r="F741" s="171">
        <v>57</v>
      </c>
      <c r="G741" s="171">
        <v>180000</v>
      </c>
      <c r="H741" s="171">
        <v>231002.35</v>
      </c>
      <c r="I741" s="172">
        <f t="shared" si="48"/>
        <v>0.77921285216362512</v>
      </c>
      <c r="J741" s="171">
        <v>10270260</v>
      </c>
      <c r="K741" s="173">
        <f t="shared" si="52"/>
        <v>44.41513257332663</v>
      </c>
      <c r="L741" s="173">
        <f t="shared" si="51"/>
        <v>87861.571439341817</v>
      </c>
      <c r="M741" s="164" t="s">
        <v>196</v>
      </c>
    </row>
    <row r="742" spans="5:13" x14ac:dyDescent="0.25">
      <c r="E742" s="170">
        <v>44026</v>
      </c>
      <c r="F742" s="171">
        <v>30</v>
      </c>
      <c r="G742" s="171">
        <v>180000</v>
      </c>
      <c r="H742" s="171">
        <v>231002.35</v>
      </c>
      <c r="I742" s="172">
        <f t="shared" ref="I742:I805" si="53">G742/H742</f>
        <v>0.77921285216362512</v>
      </c>
      <c r="J742" s="171">
        <v>5405400</v>
      </c>
      <c r="K742" s="173">
        <f t="shared" si="52"/>
        <v>23.376385564908755</v>
      </c>
      <c r="L742" s="173">
        <f t="shared" si="51"/>
        <v>87884.947824906732</v>
      </c>
      <c r="M742" s="164" t="s">
        <v>196</v>
      </c>
    </row>
    <row r="743" spans="5:13" x14ac:dyDescent="0.25">
      <c r="E743" s="170">
        <v>44026</v>
      </c>
      <c r="F743" s="171">
        <v>60</v>
      </c>
      <c r="G743" s="171">
        <v>160000</v>
      </c>
      <c r="H743" s="171">
        <v>231002.35</v>
      </c>
      <c r="I743" s="172">
        <f t="shared" si="53"/>
        <v>0.69263364636766678</v>
      </c>
      <c r="J743" s="171">
        <v>9609600</v>
      </c>
      <c r="K743" s="173">
        <f t="shared" si="52"/>
        <v>41.558018782060003</v>
      </c>
      <c r="L743" s="173">
        <f t="shared" si="51"/>
        <v>87926.505843688792</v>
      </c>
      <c r="M743" s="164" t="s">
        <v>196</v>
      </c>
    </row>
    <row r="744" spans="5:13" x14ac:dyDescent="0.25">
      <c r="E744" s="170">
        <v>44026</v>
      </c>
      <c r="F744" s="171">
        <v>30</v>
      </c>
      <c r="G744" s="171">
        <v>175000</v>
      </c>
      <c r="H744" s="171">
        <v>231002.35</v>
      </c>
      <c r="I744" s="172">
        <f t="shared" si="53"/>
        <v>0.75756805071463562</v>
      </c>
      <c r="J744" s="171">
        <v>5255250</v>
      </c>
      <c r="K744" s="173">
        <f t="shared" si="52"/>
        <v>22.72704152143907</v>
      </c>
      <c r="L744" s="173">
        <f t="shared" si="51"/>
        <v>87949.232885210236</v>
      </c>
      <c r="M744" s="164" t="s">
        <v>196</v>
      </c>
    </row>
    <row r="745" spans="5:13" x14ac:dyDescent="0.25">
      <c r="E745" s="170">
        <v>44027</v>
      </c>
      <c r="F745" s="171">
        <v>1245600</v>
      </c>
      <c r="G745" s="171">
        <v>1.39</v>
      </c>
      <c r="H745" s="171">
        <v>232981.02</v>
      </c>
      <c r="I745" s="172">
        <f t="shared" si="53"/>
        <v>5.9661512341219893E-6</v>
      </c>
      <c r="J745" s="171">
        <v>1733115.3839999998</v>
      </c>
      <c r="K745" s="173">
        <f t="shared" si="52"/>
        <v>7.43143797722235</v>
      </c>
      <c r="L745" s="173">
        <f t="shared" si="51"/>
        <v>87956.664323187462</v>
      </c>
      <c r="M745" s="164" t="s">
        <v>175</v>
      </c>
    </row>
    <row r="746" spans="5:13" x14ac:dyDescent="0.25">
      <c r="E746" s="170">
        <v>44027</v>
      </c>
      <c r="F746" s="171">
        <v>700000</v>
      </c>
      <c r="G746" s="171">
        <v>1.39</v>
      </c>
      <c r="H746" s="171">
        <v>232981.02</v>
      </c>
      <c r="I746" s="172">
        <f t="shared" si="53"/>
        <v>5.9661512341219893E-6</v>
      </c>
      <c r="J746" s="171">
        <v>973973.00099999993</v>
      </c>
      <c r="K746" s="173">
        <f t="shared" si="52"/>
        <v>4.1763058638853927</v>
      </c>
      <c r="L746" s="173">
        <f t="shared" si="51"/>
        <v>87960.840629051352</v>
      </c>
      <c r="M746" s="164" t="s">
        <v>175</v>
      </c>
    </row>
    <row r="747" spans="5:13" x14ac:dyDescent="0.25">
      <c r="E747" s="170">
        <v>44027</v>
      </c>
      <c r="F747" s="171">
        <v>6200000</v>
      </c>
      <c r="G747" s="171">
        <v>1.35</v>
      </c>
      <c r="H747" s="171">
        <v>232981.02</v>
      </c>
      <c r="I747" s="172">
        <f t="shared" si="53"/>
        <v>5.794463428823516E-6</v>
      </c>
      <c r="J747" s="171">
        <v>8378370.0000000009</v>
      </c>
      <c r="K747" s="173">
        <f t="shared" si="52"/>
        <v>35.9256732587058</v>
      </c>
      <c r="L747" s="173">
        <f t="shared" si="51"/>
        <v>87996.766302310061</v>
      </c>
      <c r="M747" s="164" t="s">
        <v>175</v>
      </c>
    </row>
    <row r="748" spans="5:13" x14ac:dyDescent="0.25">
      <c r="E748" s="170">
        <v>44027</v>
      </c>
      <c r="F748" s="171">
        <v>75</v>
      </c>
      <c r="G748" s="171">
        <v>159999.99</v>
      </c>
      <c r="H748" s="171">
        <v>235012.53</v>
      </c>
      <c r="I748" s="172">
        <f t="shared" si="53"/>
        <v>0.68081472081509864</v>
      </c>
      <c r="J748" s="171">
        <v>12011999.24925</v>
      </c>
      <c r="K748" s="173">
        <f t="shared" si="52"/>
        <v>51.061104061132397</v>
      </c>
      <c r="L748" s="173">
        <f t="shared" si="51"/>
        <v>88047.827406371187</v>
      </c>
      <c r="M748" s="164" t="s">
        <v>196</v>
      </c>
    </row>
    <row r="749" spans="5:13" x14ac:dyDescent="0.25">
      <c r="E749" s="170">
        <v>44027</v>
      </c>
      <c r="F749" s="171">
        <v>60</v>
      </c>
      <c r="G749" s="171">
        <v>155500</v>
      </c>
      <c r="H749" s="171">
        <v>235012.53</v>
      </c>
      <c r="I749" s="172">
        <f t="shared" si="53"/>
        <v>0.66166684814635202</v>
      </c>
      <c r="J749" s="171">
        <v>9339330</v>
      </c>
      <c r="K749" s="173">
        <f t="shared" si="52"/>
        <v>39.700010888781122</v>
      </c>
      <c r="L749" s="173">
        <f t="shared" si="51"/>
        <v>88087.527417259975</v>
      </c>
      <c r="M749" s="164" t="s">
        <v>196</v>
      </c>
    </row>
    <row r="750" spans="5:13" x14ac:dyDescent="0.25">
      <c r="E750" s="170" t="s">
        <v>118</v>
      </c>
      <c r="F750" s="171">
        <v>100000</v>
      </c>
      <c r="G750" s="171">
        <v>75</v>
      </c>
      <c r="H750" s="166">
        <v>235012.53</v>
      </c>
      <c r="I750" s="158">
        <f t="shared" si="53"/>
        <v>3.1913192032782253E-4</v>
      </c>
      <c r="J750" s="171">
        <v>7507500</v>
      </c>
      <c r="K750" s="167">
        <f t="shared" si="52"/>
        <v>31.913192032782252</v>
      </c>
      <c r="L750" s="167">
        <f t="shared" si="51"/>
        <v>88119.440609292753</v>
      </c>
      <c r="M750" s="164" t="s">
        <v>178</v>
      </c>
    </row>
    <row r="751" spans="5:13" x14ac:dyDescent="0.25">
      <c r="E751" s="170" t="s">
        <v>118</v>
      </c>
      <c r="F751" s="171">
        <v>15</v>
      </c>
      <c r="G751" s="171">
        <v>7300</v>
      </c>
      <c r="H751" s="166">
        <v>235012.53</v>
      </c>
      <c r="I751" s="158">
        <f t="shared" si="53"/>
        <v>3.1062173578574725E-2</v>
      </c>
      <c r="J751" s="171">
        <v>109609.50099999999</v>
      </c>
      <c r="K751" s="167">
        <f t="shared" si="52"/>
        <v>0.46593260367862088</v>
      </c>
      <c r="L751" s="167">
        <f t="shared" si="51"/>
        <v>88119.906541896431</v>
      </c>
      <c r="M751" s="164" t="s">
        <v>179</v>
      </c>
    </row>
    <row r="752" spans="5:13" x14ac:dyDescent="0.25">
      <c r="E752" s="178" t="s">
        <v>44</v>
      </c>
      <c r="F752" s="179">
        <v>5</v>
      </c>
      <c r="G752" s="179">
        <v>48500</v>
      </c>
      <c r="H752" s="157">
        <v>235012.53</v>
      </c>
      <c r="I752" s="158">
        <f t="shared" si="53"/>
        <v>0.20637197514532524</v>
      </c>
      <c r="J752" s="179">
        <v>242742.50099999999</v>
      </c>
      <c r="K752" s="163">
        <f t="shared" si="52"/>
        <v>1.0318598757266262</v>
      </c>
      <c r="L752" s="163">
        <f t="shared" si="51"/>
        <v>88120.93840177216</v>
      </c>
      <c r="M752" s="153" t="s">
        <v>171</v>
      </c>
    </row>
    <row r="753" spans="5:13" x14ac:dyDescent="0.25">
      <c r="E753" s="178" t="s">
        <v>44</v>
      </c>
      <c r="F753" s="179">
        <v>1500</v>
      </c>
      <c r="G753" s="179">
        <v>47500</v>
      </c>
      <c r="H753" s="157">
        <v>235012.53</v>
      </c>
      <c r="I753" s="158">
        <f t="shared" si="53"/>
        <v>0.20211688287428758</v>
      </c>
      <c r="J753" s="179">
        <v>71321250</v>
      </c>
      <c r="K753" s="163">
        <f t="shared" si="52"/>
        <v>303.17532431143138</v>
      </c>
      <c r="L753" s="163">
        <f t="shared" si="51"/>
        <v>88424.113726083597</v>
      </c>
      <c r="M753" s="153" t="s">
        <v>171</v>
      </c>
    </row>
    <row r="754" spans="5:13" x14ac:dyDescent="0.25">
      <c r="E754" s="165" t="s">
        <v>44</v>
      </c>
      <c r="F754" s="166">
        <v>51</v>
      </c>
      <c r="G754" s="166">
        <v>64985</v>
      </c>
      <c r="H754" s="166">
        <v>235012.53</v>
      </c>
      <c r="I754" s="158">
        <f t="shared" si="53"/>
        <v>0.2765171712333806</v>
      </c>
      <c r="J754" s="166">
        <v>3317549.2349999999</v>
      </c>
      <c r="K754" s="167">
        <f>J754/H754</f>
        <v>14.116478108635313</v>
      </c>
      <c r="L754" s="167">
        <f t="shared" si="51"/>
        <v>88438.230204192238</v>
      </c>
      <c r="M754" s="164" t="s">
        <v>172</v>
      </c>
    </row>
    <row r="755" spans="5:13" x14ac:dyDescent="0.25">
      <c r="E755" s="165" t="s">
        <v>44</v>
      </c>
      <c r="F755" s="166">
        <v>480</v>
      </c>
      <c r="G755" s="166">
        <v>64990</v>
      </c>
      <c r="H755" s="166">
        <v>235012.53</v>
      </c>
      <c r="I755" s="158">
        <f t="shared" si="53"/>
        <v>0.27653844669473582</v>
      </c>
      <c r="J755" s="166">
        <v>31226395.199999999</v>
      </c>
      <c r="K755" s="167">
        <f>J755/H755</f>
        <v>132.87119286788666</v>
      </c>
      <c r="L755" s="167">
        <f t="shared" si="51"/>
        <v>88571.10139706012</v>
      </c>
      <c r="M755" s="164" t="s">
        <v>172</v>
      </c>
    </row>
    <row r="756" spans="5:13" x14ac:dyDescent="0.25">
      <c r="E756" s="165" t="s">
        <v>44</v>
      </c>
      <c r="F756" s="166">
        <v>910</v>
      </c>
      <c r="G756" s="166">
        <v>65000</v>
      </c>
      <c r="H756" s="166">
        <v>235012.53</v>
      </c>
      <c r="I756" s="158">
        <f t="shared" si="53"/>
        <v>0.2765809976174462</v>
      </c>
      <c r="J756" s="166">
        <v>59209150</v>
      </c>
      <c r="K756" s="167">
        <f>J756/H756</f>
        <v>251.9403965397079</v>
      </c>
      <c r="L756" s="167">
        <f t="shared" si="51"/>
        <v>88823.041793599827</v>
      </c>
      <c r="M756" s="164" t="s">
        <v>172</v>
      </c>
    </row>
    <row r="757" spans="5:13" x14ac:dyDescent="0.25">
      <c r="E757" s="165" t="s">
        <v>44</v>
      </c>
      <c r="F757" s="166">
        <v>275</v>
      </c>
      <c r="G757" s="166">
        <v>65000</v>
      </c>
      <c r="H757" s="166">
        <v>235012.53</v>
      </c>
      <c r="I757" s="158">
        <f t="shared" si="53"/>
        <v>0.2765809976174462</v>
      </c>
      <c r="J757" s="166">
        <v>17892875</v>
      </c>
      <c r="K757" s="167">
        <f>J757/H757</f>
        <v>76.135834119142501</v>
      </c>
      <c r="L757" s="167">
        <f t="shared" si="51"/>
        <v>88899.177627718964</v>
      </c>
      <c r="M757" s="164" t="s">
        <v>172</v>
      </c>
    </row>
    <row r="758" spans="5:13" x14ac:dyDescent="0.25">
      <c r="E758" s="170">
        <v>44029</v>
      </c>
      <c r="F758" s="171">
        <v>6452618</v>
      </c>
      <c r="G758" s="171">
        <v>1.45</v>
      </c>
      <c r="H758" s="171">
        <v>235012.53</v>
      </c>
      <c r="I758" s="172">
        <f t="shared" si="53"/>
        <v>6.1698837930045689E-6</v>
      </c>
      <c r="J758" s="171">
        <v>9365652.3960999995</v>
      </c>
      <c r="K758" s="173">
        <f t="shared" ref="K758:K768" si="54">F758*I758</f>
        <v>39.811903220649555</v>
      </c>
      <c r="L758" s="173">
        <f t="shared" si="51"/>
        <v>88938.989530939609</v>
      </c>
      <c r="M758" s="164" t="s">
        <v>175</v>
      </c>
    </row>
    <row r="759" spans="5:13" x14ac:dyDescent="0.25">
      <c r="E759" s="170">
        <v>44029</v>
      </c>
      <c r="F759" s="171">
        <v>10</v>
      </c>
      <c r="G759" s="171">
        <v>165000</v>
      </c>
      <c r="H759" s="171">
        <v>235012.53</v>
      </c>
      <c r="I759" s="172">
        <f t="shared" si="53"/>
        <v>0.70209022472120952</v>
      </c>
      <c r="J759" s="171">
        <v>1651650</v>
      </c>
      <c r="K759" s="173">
        <f t="shared" si="54"/>
        <v>7.0209022472120957</v>
      </c>
      <c r="L759" s="173">
        <f t="shared" si="51"/>
        <v>88946.010433186821</v>
      </c>
      <c r="M759" s="164" t="s">
        <v>196</v>
      </c>
    </row>
    <row r="760" spans="5:13" x14ac:dyDescent="0.25">
      <c r="E760" s="178" t="s">
        <v>45</v>
      </c>
      <c r="F760" s="179">
        <v>250</v>
      </c>
      <c r="G760" s="179">
        <v>48050</v>
      </c>
      <c r="H760" s="157">
        <v>245081.79</v>
      </c>
      <c r="I760" s="158">
        <f t="shared" si="53"/>
        <v>0.1960569979515818</v>
      </c>
      <c r="J760" s="179">
        <v>12024512.5</v>
      </c>
      <c r="K760" s="163">
        <f t="shared" si="54"/>
        <v>49.014249487895448</v>
      </c>
      <c r="L760" s="163">
        <f t="shared" si="51"/>
        <v>88995.024682674717</v>
      </c>
      <c r="M760" s="153" t="s">
        <v>171</v>
      </c>
    </row>
    <row r="761" spans="5:13" x14ac:dyDescent="0.25">
      <c r="E761" s="178" t="s">
        <v>45</v>
      </c>
      <c r="F761" s="179">
        <v>50</v>
      </c>
      <c r="G761" s="179">
        <v>47800</v>
      </c>
      <c r="H761" s="157">
        <v>245081.79</v>
      </c>
      <c r="I761" s="158">
        <f t="shared" si="53"/>
        <v>0.19503693032436231</v>
      </c>
      <c r="J761" s="179">
        <v>2392390</v>
      </c>
      <c r="K761" s="163">
        <f t="shared" si="54"/>
        <v>9.7518465162181158</v>
      </c>
      <c r="L761" s="163">
        <f t="shared" si="51"/>
        <v>89004.776529190931</v>
      </c>
      <c r="M761" s="153" t="s">
        <v>171</v>
      </c>
    </row>
    <row r="762" spans="5:13" x14ac:dyDescent="0.25">
      <c r="E762" s="178" t="s">
        <v>45</v>
      </c>
      <c r="F762" s="179">
        <v>137</v>
      </c>
      <c r="G762" s="179">
        <v>47800</v>
      </c>
      <c r="H762" s="157">
        <v>245081.79</v>
      </c>
      <c r="I762" s="158">
        <f t="shared" si="53"/>
        <v>0.19503693032436231</v>
      </c>
      <c r="J762" s="179">
        <v>6555148.5999999996</v>
      </c>
      <c r="K762" s="163">
        <f t="shared" si="54"/>
        <v>26.720059454437635</v>
      </c>
      <c r="L762" s="163">
        <f t="shared" si="51"/>
        <v>89031.496588645372</v>
      </c>
      <c r="M762" s="153" t="s">
        <v>171</v>
      </c>
    </row>
    <row r="763" spans="5:13" x14ac:dyDescent="0.25">
      <c r="E763" s="170">
        <v>44032</v>
      </c>
      <c r="F763" s="171">
        <v>2500000</v>
      </c>
      <c r="G763" s="171">
        <v>1.45</v>
      </c>
      <c r="H763" s="171">
        <v>245081.79</v>
      </c>
      <c r="I763" s="172">
        <f t="shared" si="53"/>
        <v>5.9163922378729152E-6</v>
      </c>
      <c r="J763" s="171">
        <v>3628625</v>
      </c>
      <c r="K763" s="173">
        <f t="shared" si="54"/>
        <v>14.790980594682289</v>
      </c>
      <c r="L763" s="173">
        <f t="shared" si="51"/>
        <v>89046.287569240056</v>
      </c>
      <c r="M763" s="164" t="s">
        <v>175</v>
      </c>
    </row>
    <row r="764" spans="5:13" x14ac:dyDescent="0.25">
      <c r="E764" s="170">
        <v>44032</v>
      </c>
      <c r="F764" s="171">
        <v>50</v>
      </c>
      <c r="G764" s="171">
        <v>160000</v>
      </c>
      <c r="H764" s="171">
        <v>245081.79</v>
      </c>
      <c r="I764" s="172">
        <f t="shared" si="53"/>
        <v>0.65284328142045966</v>
      </c>
      <c r="J764" s="171">
        <v>8008000</v>
      </c>
      <c r="K764" s="173">
        <f t="shared" si="54"/>
        <v>32.642164071022982</v>
      </c>
      <c r="L764" s="173">
        <f t="shared" si="51"/>
        <v>89078.929733311074</v>
      </c>
      <c r="M764" s="164" t="s">
        <v>196</v>
      </c>
    </row>
    <row r="765" spans="5:13" x14ac:dyDescent="0.25">
      <c r="E765" s="170">
        <v>44032</v>
      </c>
      <c r="F765" s="171">
        <v>30</v>
      </c>
      <c r="G765" s="171">
        <v>150000</v>
      </c>
      <c r="H765" s="171">
        <v>245081.79</v>
      </c>
      <c r="I765" s="172">
        <f t="shared" si="53"/>
        <v>0.61204057633168096</v>
      </c>
      <c r="J765" s="171">
        <v>4504500</v>
      </c>
      <c r="K765" s="173">
        <f t="shared" si="54"/>
        <v>18.361217289950428</v>
      </c>
      <c r="L765" s="173">
        <f t="shared" si="51"/>
        <v>89097.290950601018</v>
      </c>
      <c r="M765" s="164" t="s">
        <v>196</v>
      </c>
    </row>
    <row r="766" spans="5:13" x14ac:dyDescent="0.25">
      <c r="E766" s="178" t="s">
        <v>46</v>
      </c>
      <c r="F766" s="179">
        <v>385</v>
      </c>
      <c r="G766" s="179">
        <v>48500</v>
      </c>
      <c r="H766" s="157">
        <v>252313.95</v>
      </c>
      <c r="I766" s="158">
        <f t="shared" si="53"/>
        <v>0.19222084232758432</v>
      </c>
      <c r="J766" s="179">
        <v>18691172.5</v>
      </c>
      <c r="K766" s="163">
        <f t="shared" si="54"/>
        <v>74.00502429611997</v>
      </c>
      <c r="L766" s="163">
        <f t="shared" si="51"/>
        <v>89171.295974897133</v>
      </c>
      <c r="M766" s="153" t="s">
        <v>171</v>
      </c>
    </row>
    <row r="767" spans="5:13" x14ac:dyDescent="0.25">
      <c r="E767" s="178" t="s">
        <v>46</v>
      </c>
      <c r="F767" s="179">
        <v>110</v>
      </c>
      <c r="G767" s="179">
        <v>48500</v>
      </c>
      <c r="H767" s="157">
        <v>252313.95</v>
      </c>
      <c r="I767" s="158">
        <f t="shared" si="53"/>
        <v>0.19222084232758432</v>
      </c>
      <c r="J767" s="179">
        <v>5340335</v>
      </c>
      <c r="K767" s="163">
        <f t="shared" si="54"/>
        <v>21.144292656034274</v>
      </c>
      <c r="L767" s="163">
        <f t="shared" si="51"/>
        <v>89192.440267553175</v>
      </c>
      <c r="M767" s="153" t="s">
        <v>171</v>
      </c>
    </row>
    <row r="768" spans="5:13" x14ac:dyDescent="0.25">
      <c r="E768" s="178" t="s">
        <v>46</v>
      </c>
      <c r="F768" s="179">
        <v>3349</v>
      </c>
      <c r="G768" s="179">
        <v>48850</v>
      </c>
      <c r="H768" s="157">
        <v>252313.95</v>
      </c>
      <c r="I768" s="158">
        <f t="shared" si="53"/>
        <v>0.19360800304541226</v>
      </c>
      <c r="J768" s="179">
        <v>163762248.65000001</v>
      </c>
      <c r="K768" s="163">
        <f t="shared" si="54"/>
        <v>648.39320219908564</v>
      </c>
      <c r="L768" s="163">
        <f t="shared" si="51"/>
        <v>89840.833469752266</v>
      </c>
      <c r="M768" s="153" t="s">
        <v>171</v>
      </c>
    </row>
    <row r="769" spans="5:13" x14ac:dyDescent="0.25">
      <c r="E769" s="165" t="s">
        <v>46</v>
      </c>
      <c r="F769" s="166">
        <v>215</v>
      </c>
      <c r="G769" s="166">
        <v>65000</v>
      </c>
      <c r="H769" s="166">
        <v>252313.95</v>
      </c>
      <c r="I769" s="158">
        <f t="shared" si="53"/>
        <v>0.25761556188232954</v>
      </c>
      <c r="J769" s="166">
        <v>13988975</v>
      </c>
      <c r="K769" s="167">
        <f>J769/H769</f>
        <v>55.442733150505546</v>
      </c>
      <c r="L769" s="167">
        <f t="shared" si="51"/>
        <v>89896.276202902765</v>
      </c>
      <c r="M769" s="164" t="s">
        <v>172</v>
      </c>
    </row>
    <row r="770" spans="5:13" x14ac:dyDescent="0.25">
      <c r="E770" s="165" t="s">
        <v>46</v>
      </c>
      <c r="F770" s="166">
        <v>367</v>
      </c>
      <c r="G770" s="166">
        <v>65000</v>
      </c>
      <c r="H770" s="166">
        <v>252313.95</v>
      </c>
      <c r="I770" s="158">
        <f t="shared" si="53"/>
        <v>0.25761556188232954</v>
      </c>
      <c r="J770" s="166">
        <v>23878855</v>
      </c>
      <c r="K770" s="167">
        <f>J770/H770</f>
        <v>94.639456122025749</v>
      </c>
      <c r="L770" s="167">
        <f t="shared" si="51"/>
        <v>89990.915659024788</v>
      </c>
      <c r="M770" s="164" t="s">
        <v>172</v>
      </c>
    </row>
    <row r="771" spans="5:13" x14ac:dyDescent="0.25">
      <c r="E771" s="165" t="s">
        <v>46</v>
      </c>
      <c r="F771" s="166">
        <v>100</v>
      </c>
      <c r="G771" s="166">
        <v>65000</v>
      </c>
      <c r="H771" s="166">
        <v>252313.95</v>
      </c>
      <c r="I771" s="158">
        <f t="shared" si="53"/>
        <v>0.25761556188232954</v>
      </c>
      <c r="J771" s="166">
        <v>6506500</v>
      </c>
      <c r="K771" s="167">
        <f>J771/H771</f>
        <v>25.787317744421184</v>
      </c>
      <c r="L771" s="167">
        <f t="shared" si="51"/>
        <v>90016.702976769215</v>
      </c>
      <c r="M771" s="164" t="s">
        <v>172</v>
      </c>
    </row>
    <row r="772" spans="5:13" x14ac:dyDescent="0.25">
      <c r="E772" s="165" t="s">
        <v>46</v>
      </c>
      <c r="F772" s="166">
        <v>200</v>
      </c>
      <c r="G772" s="166">
        <v>65000</v>
      </c>
      <c r="H772" s="166">
        <v>252313.95</v>
      </c>
      <c r="I772" s="158">
        <f t="shared" si="53"/>
        <v>0.25761556188232954</v>
      </c>
      <c r="J772" s="166">
        <v>13013000</v>
      </c>
      <c r="K772" s="167">
        <f>J772/H772</f>
        <v>51.574635488842368</v>
      </c>
      <c r="L772" s="167">
        <f t="shared" ref="L772:L835" si="55">L771+K772</f>
        <v>90068.277612258054</v>
      </c>
      <c r="M772" s="164" t="s">
        <v>172</v>
      </c>
    </row>
    <row r="773" spans="5:13" x14ac:dyDescent="0.25">
      <c r="E773" s="170">
        <v>44033</v>
      </c>
      <c r="F773" s="171">
        <v>30</v>
      </c>
      <c r="G773" s="171">
        <v>145000</v>
      </c>
      <c r="H773" s="171">
        <v>252313.95</v>
      </c>
      <c r="I773" s="172">
        <f t="shared" si="53"/>
        <v>0.57468086881442737</v>
      </c>
      <c r="J773" s="171">
        <v>4354350</v>
      </c>
      <c r="K773" s="173">
        <f t="shared" ref="K773:K778" si="56">F773*I773</f>
        <v>17.240426064432821</v>
      </c>
      <c r="L773" s="173">
        <f t="shared" si="55"/>
        <v>90085.518038322494</v>
      </c>
      <c r="M773" s="164" t="s">
        <v>196</v>
      </c>
    </row>
    <row r="774" spans="5:13" x14ac:dyDescent="0.25">
      <c r="E774" s="170">
        <v>44033</v>
      </c>
      <c r="F774" s="171">
        <v>20</v>
      </c>
      <c r="G774" s="171">
        <v>145000</v>
      </c>
      <c r="H774" s="171">
        <v>252313.95</v>
      </c>
      <c r="I774" s="172">
        <f t="shared" si="53"/>
        <v>0.57468086881442737</v>
      </c>
      <c r="J774" s="171">
        <v>2902900</v>
      </c>
      <c r="K774" s="173">
        <f t="shared" si="56"/>
        <v>11.493617376288547</v>
      </c>
      <c r="L774" s="173">
        <f t="shared" si="55"/>
        <v>90097.011655698778</v>
      </c>
      <c r="M774" s="164" t="s">
        <v>196</v>
      </c>
    </row>
    <row r="775" spans="5:13" x14ac:dyDescent="0.25">
      <c r="E775" s="170">
        <v>44033</v>
      </c>
      <c r="F775" s="171">
        <v>200</v>
      </c>
      <c r="G775" s="171">
        <v>145000</v>
      </c>
      <c r="H775" s="171">
        <v>252313.95</v>
      </c>
      <c r="I775" s="172">
        <f t="shared" si="53"/>
        <v>0.57468086881442737</v>
      </c>
      <c r="J775" s="171">
        <v>29029000</v>
      </c>
      <c r="K775" s="173">
        <f t="shared" si="56"/>
        <v>114.93617376288547</v>
      </c>
      <c r="L775" s="173">
        <f t="shared" si="55"/>
        <v>90211.947829461657</v>
      </c>
      <c r="M775" s="164" t="s">
        <v>196</v>
      </c>
    </row>
    <row r="776" spans="5:13" x14ac:dyDescent="0.25">
      <c r="E776" s="170">
        <v>44033</v>
      </c>
      <c r="F776" s="171">
        <v>50</v>
      </c>
      <c r="G776" s="171">
        <v>67000</v>
      </c>
      <c r="H776" s="171">
        <v>252313</v>
      </c>
      <c r="I776" s="172">
        <f t="shared" si="53"/>
        <v>0.26554319436572826</v>
      </c>
      <c r="J776" s="171">
        <v>3353350</v>
      </c>
      <c r="K776" s="173">
        <f t="shared" si="56"/>
        <v>13.277159718286413</v>
      </c>
      <c r="L776" s="173">
        <f t="shared" si="55"/>
        <v>90225.224989179944</v>
      </c>
      <c r="M776" s="164" t="s">
        <v>174</v>
      </c>
    </row>
    <row r="777" spans="5:13" x14ac:dyDescent="0.25">
      <c r="E777" s="170">
        <v>44034</v>
      </c>
      <c r="F777" s="171">
        <v>8</v>
      </c>
      <c r="G777" s="171">
        <v>69000</v>
      </c>
      <c r="H777" s="171">
        <v>258026</v>
      </c>
      <c r="I777" s="172">
        <f t="shared" si="53"/>
        <v>0.26741491167556758</v>
      </c>
      <c r="J777" s="171">
        <v>552552.00100000005</v>
      </c>
      <c r="K777" s="173">
        <f t="shared" si="56"/>
        <v>2.1393192934045406</v>
      </c>
      <c r="L777" s="173">
        <f t="shared" si="55"/>
        <v>90227.364308473349</v>
      </c>
      <c r="M777" s="164" t="s">
        <v>174</v>
      </c>
    </row>
    <row r="778" spans="5:13" x14ac:dyDescent="0.25">
      <c r="E778" s="170">
        <v>44034</v>
      </c>
      <c r="F778" s="171">
        <v>42</v>
      </c>
      <c r="G778" s="171">
        <v>69000</v>
      </c>
      <c r="H778" s="171">
        <v>258026</v>
      </c>
      <c r="I778" s="172">
        <f t="shared" si="53"/>
        <v>0.26741491167556758</v>
      </c>
      <c r="J778" s="171">
        <v>2900898</v>
      </c>
      <c r="K778" s="173">
        <f t="shared" si="56"/>
        <v>11.231426290373838</v>
      </c>
      <c r="L778" s="173">
        <f t="shared" si="55"/>
        <v>90238.595734763716</v>
      </c>
      <c r="M778" s="164" t="s">
        <v>174</v>
      </c>
    </row>
    <row r="779" spans="5:13" x14ac:dyDescent="0.25">
      <c r="E779" s="165" t="s">
        <v>99</v>
      </c>
      <c r="F779" s="166">
        <v>138</v>
      </c>
      <c r="G779" s="166">
        <v>66999</v>
      </c>
      <c r="H779" s="166">
        <v>258026.12</v>
      </c>
      <c r="I779" s="158">
        <f t="shared" si="53"/>
        <v>0.25965975847716505</v>
      </c>
      <c r="J779" s="166">
        <v>9255107.8619999997</v>
      </c>
      <c r="K779" s="167">
        <f t="shared" ref="K779:K785" si="57">J779/H779</f>
        <v>35.86887971651862</v>
      </c>
      <c r="L779" s="167">
        <f t="shared" si="55"/>
        <v>90274.464614480239</v>
      </c>
      <c r="M779" s="164" t="s">
        <v>172</v>
      </c>
    </row>
    <row r="780" spans="5:13" x14ac:dyDescent="0.25">
      <c r="E780" s="165" t="s">
        <v>99</v>
      </c>
      <c r="F780" s="166">
        <v>134</v>
      </c>
      <c r="G780" s="166">
        <v>67000</v>
      </c>
      <c r="H780" s="166">
        <v>258026.12</v>
      </c>
      <c r="I780" s="158">
        <f t="shared" si="53"/>
        <v>0.25966363405379272</v>
      </c>
      <c r="J780" s="166">
        <v>8986978</v>
      </c>
      <c r="K780" s="167">
        <f t="shared" si="57"/>
        <v>34.829721890171427</v>
      </c>
      <c r="L780" s="167">
        <f t="shared" si="55"/>
        <v>90309.294336370411</v>
      </c>
      <c r="M780" s="164" t="s">
        <v>172</v>
      </c>
    </row>
    <row r="781" spans="5:13" x14ac:dyDescent="0.25">
      <c r="E781" s="165" t="s">
        <v>99</v>
      </c>
      <c r="F781" s="166">
        <v>366</v>
      </c>
      <c r="G781" s="166">
        <v>67000</v>
      </c>
      <c r="H781" s="166">
        <v>258026.12</v>
      </c>
      <c r="I781" s="158">
        <f t="shared" si="53"/>
        <v>0.25966363405379272</v>
      </c>
      <c r="J781" s="166">
        <v>24546522</v>
      </c>
      <c r="K781" s="167">
        <f t="shared" si="57"/>
        <v>95.131926953751815</v>
      </c>
      <c r="L781" s="167">
        <f t="shared" si="55"/>
        <v>90404.42626332416</v>
      </c>
      <c r="M781" s="164" t="s">
        <v>172</v>
      </c>
    </row>
    <row r="782" spans="5:13" x14ac:dyDescent="0.25">
      <c r="E782" s="165" t="s">
        <v>99</v>
      </c>
      <c r="F782" s="166">
        <v>2000</v>
      </c>
      <c r="G782" s="166">
        <v>67000</v>
      </c>
      <c r="H782" s="166">
        <v>258026.12</v>
      </c>
      <c r="I782" s="158">
        <f t="shared" si="53"/>
        <v>0.25966363405379272</v>
      </c>
      <c r="J782" s="166">
        <v>134134000</v>
      </c>
      <c r="K782" s="167">
        <f t="shared" si="57"/>
        <v>519.84659537569303</v>
      </c>
      <c r="L782" s="167">
        <f t="shared" si="55"/>
        <v>90924.272858699856</v>
      </c>
      <c r="M782" s="164" t="s">
        <v>172</v>
      </c>
    </row>
    <row r="783" spans="5:13" x14ac:dyDescent="0.25">
      <c r="E783" s="165" t="s">
        <v>99</v>
      </c>
      <c r="F783" s="166">
        <v>362</v>
      </c>
      <c r="G783" s="166">
        <v>67000</v>
      </c>
      <c r="H783" s="166">
        <v>258026.12</v>
      </c>
      <c r="I783" s="158">
        <f t="shared" si="53"/>
        <v>0.25966363405379272</v>
      </c>
      <c r="J783" s="166">
        <v>24278254</v>
      </c>
      <c r="K783" s="167">
        <f t="shared" si="57"/>
        <v>94.092233763000436</v>
      </c>
      <c r="L783" s="167">
        <f t="shared" si="55"/>
        <v>91018.36509246286</v>
      </c>
      <c r="M783" s="164" t="s">
        <v>172</v>
      </c>
    </row>
    <row r="784" spans="5:13" x14ac:dyDescent="0.25">
      <c r="E784" s="165" t="s">
        <v>99</v>
      </c>
      <c r="F784" s="166">
        <v>1000</v>
      </c>
      <c r="G784" s="166">
        <v>67000</v>
      </c>
      <c r="H784" s="166">
        <v>258026.12</v>
      </c>
      <c r="I784" s="158">
        <f t="shared" si="53"/>
        <v>0.25966363405379272</v>
      </c>
      <c r="J784" s="166">
        <v>67067000</v>
      </c>
      <c r="K784" s="167">
        <f t="shared" si="57"/>
        <v>259.92329768784651</v>
      </c>
      <c r="L784" s="167">
        <f t="shared" si="55"/>
        <v>91278.288390150701</v>
      </c>
      <c r="M784" s="164" t="s">
        <v>172</v>
      </c>
    </row>
    <row r="785" spans="5:13" x14ac:dyDescent="0.25">
      <c r="E785" s="165" t="s">
        <v>99</v>
      </c>
      <c r="F785" s="166">
        <v>2000</v>
      </c>
      <c r="G785" s="166">
        <v>67000</v>
      </c>
      <c r="H785" s="166">
        <v>258026.12</v>
      </c>
      <c r="I785" s="158">
        <f t="shared" si="53"/>
        <v>0.25966363405379272</v>
      </c>
      <c r="J785" s="166">
        <v>134134000</v>
      </c>
      <c r="K785" s="167">
        <f t="shared" si="57"/>
        <v>519.84659537569303</v>
      </c>
      <c r="L785" s="167">
        <f t="shared" si="55"/>
        <v>91798.134985526398</v>
      </c>
      <c r="M785" s="164" t="s">
        <v>172</v>
      </c>
    </row>
    <row r="786" spans="5:13" x14ac:dyDescent="0.25">
      <c r="E786" s="170" t="s">
        <v>99</v>
      </c>
      <c r="F786" s="171">
        <v>50</v>
      </c>
      <c r="G786" s="171">
        <v>7700</v>
      </c>
      <c r="H786" s="166">
        <v>258026.12</v>
      </c>
      <c r="I786" s="158">
        <f t="shared" si="53"/>
        <v>2.9841940033047819E-2</v>
      </c>
      <c r="J786" s="171">
        <v>385385.00099999999</v>
      </c>
      <c r="K786" s="167">
        <f t="shared" ref="K786:K793" si="58">F786*I786</f>
        <v>1.4920970016523909</v>
      </c>
      <c r="L786" s="167">
        <f t="shared" si="55"/>
        <v>91799.627082528052</v>
      </c>
      <c r="M786" s="164" t="s">
        <v>179</v>
      </c>
    </row>
    <row r="787" spans="5:13" x14ac:dyDescent="0.25">
      <c r="E787" s="170">
        <v>44039</v>
      </c>
      <c r="F787" s="171">
        <v>5</v>
      </c>
      <c r="G787" s="171">
        <v>1.45</v>
      </c>
      <c r="H787" s="171">
        <v>260068.94</v>
      </c>
      <c r="I787" s="172">
        <f t="shared" si="53"/>
        <v>5.5754447263098775E-6</v>
      </c>
      <c r="J787" s="171">
        <v>57.25</v>
      </c>
      <c r="K787" s="173">
        <f t="shared" si="58"/>
        <v>2.7877223631549386E-5</v>
      </c>
      <c r="L787" s="173">
        <f t="shared" si="55"/>
        <v>91799.627110405272</v>
      </c>
      <c r="M787" s="164" t="s">
        <v>175</v>
      </c>
    </row>
    <row r="788" spans="5:13" x14ac:dyDescent="0.25">
      <c r="E788" s="170">
        <v>44039</v>
      </c>
      <c r="F788" s="171">
        <v>4999995</v>
      </c>
      <c r="G788" s="171">
        <v>1.45</v>
      </c>
      <c r="H788" s="171">
        <v>260068.94</v>
      </c>
      <c r="I788" s="172">
        <f t="shared" si="53"/>
        <v>5.5754447263098775E-6</v>
      </c>
      <c r="J788" s="171">
        <v>7257242.7427500002</v>
      </c>
      <c r="K788" s="173">
        <f t="shared" si="58"/>
        <v>27.877195754325758</v>
      </c>
      <c r="L788" s="173">
        <f t="shared" si="55"/>
        <v>91827.504306159593</v>
      </c>
      <c r="M788" s="164" t="s">
        <v>175</v>
      </c>
    </row>
    <row r="789" spans="5:13" x14ac:dyDescent="0.25">
      <c r="E789" s="170">
        <v>44039</v>
      </c>
      <c r="F789" s="171">
        <v>50</v>
      </c>
      <c r="G789" s="171">
        <v>150000</v>
      </c>
      <c r="H789" s="171">
        <v>260068.94</v>
      </c>
      <c r="I789" s="172">
        <f t="shared" si="53"/>
        <v>0.57677014410102179</v>
      </c>
      <c r="J789" s="171">
        <v>7507500</v>
      </c>
      <c r="K789" s="173">
        <f t="shared" si="58"/>
        <v>28.838507205051091</v>
      </c>
      <c r="L789" s="173">
        <f t="shared" si="55"/>
        <v>91856.342813364638</v>
      </c>
      <c r="M789" s="164" t="s">
        <v>196</v>
      </c>
    </row>
    <row r="790" spans="5:13" x14ac:dyDescent="0.25">
      <c r="E790" s="170">
        <v>44039</v>
      </c>
      <c r="F790" s="171">
        <v>20</v>
      </c>
      <c r="G790" s="171">
        <v>150000</v>
      </c>
      <c r="H790" s="171">
        <v>260068.94</v>
      </c>
      <c r="I790" s="172">
        <f t="shared" si="53"/>
        <v>0.57677014410102179</v>
      </c>
      <c r="J790" s="171">
        <v>3003000</v>
      </c>
      <c r="K790" s="173">
        <f t="shared" si="58"/>
        <v>11.535402882020435</v>
      </c>
      <c r="L790" s="173">
        <f t="shared" si="55"/>
        <v>91867.878216246652</v>
      </c>
      <c r="M790" s="164" t="s">
        <v>196</v>
      </c>
    </row>
    <row r="791" spans="5:13" x14ac:dyDescent="0.25">
      <c r="E791" s="178" t="s">
        <v>47</v>
      </c>
      <c r="F791" s="179">
        <v>888</v>
      </c>
      <c r="G791" s="179">
        <v>58000</v>
      </c>
      <c r="H791" s="157">
        <v>258712.02</v>
      </c>
      <c r="I791" s="158">
        <f t="shared" si="53"/>
        <v>0.22418749619750949</v>
      </c>
      <c r="J791" s="179">
        <v>51555504</v>
      </c>
      <c r="K791" s="163">
        <f t="shared" si="58"/>
        <v>199.07849662338842</v>
      </c>
      <c r="L791" s="163">
        <f t="shared" si="55"/>
        <v>92066.956712870044</v>
      </c>
      <c r="M791" s="153" t="s">
        <v>171</v>
      </c>
    </row>
    <row r="792" spans="5:13" x14ac:dyDescent="0.25">
      <c r="E792" s="178" t="s">
        <v>47</v>
      </c>
      <c r="F792" s="179">
        <v>500</v>
      </c>
      <c r="G792" s="179">
        <v>58000</v>
      </c>
      <c r="H792" s="157">
        <v>258712.02</v>
      </c>
      <c r="I792" s="158">
        <f t="shared" si="53"/>
        <v>0.22418749619750949</v>
      </c>
      <c r="J792" s="179">
        <v>29029000</v>
      </c>
      <c r="K792" s="163">
        <f t="shared" si="58"/>
        <v>112.09374809875474</v>
      </c>
      <c r="L792" s="163">
        <f t="shared" si="55"/>
        <v>92179.050460968792</v>
      </c>
      <c r="M792" s="153" t="s">
        <v>171</v>
      </c>
    </row>
    <row r="793" spans="5:13" x14ac:dyDescent="0.25">
      <c r="E793" s="178" t="s">
        <v>47</v>
      </c>
      <c r="F793" s="179">
        <v>3612</v>
      </c>
      <c r="G793" s="179">
        <v>58000</v>
      </c>
      <c r="H793" s="157">
        <v>258712.02</v>
      </c>
      <c r="I793" s="158">
        <f t="shared" si="53"/>
        <v>0.22418749619750949</v>
      </c>
      <c r="J793" s="179">
        <v>209705496</v>
      </c>
      <c r="K793" s="163">
        <f t="shared" si="58"/>
        <v>809.76523626540427</v>
      </c>
      <c r="L793" s="163">
        <f t="shared" si="55"/>
        <v>92988.815697234197</v>
      </c>
      <c r="M793" s="153" t="s">
        <v>171</v>
      </c>
    </row>
    <row r="794" spans="5:13" x14ac:dyDescent="0.25">
      <c r="E794" s="165" t="s">
        <v>47</v>
      </c>
      <c r="F794" s="166">
        <v>74</v>
      </c>
      <c r="G794" s="166">
        <v>70000</v>
      </c>
      <c r="H794" s="166">
        <v>258712.02</v>
      </c>
      <c r="I794" s="158">
        <f t="shared" si="53"/>
        <v>0.27057111610044249</v>
      </c>
      <c r="J794" s="166">
        <v>5185180</v>
      </c>
      <c r="K794" s="167">
        <f>J794/H794</f>
        <v>20.042284854024178</v>
      </c>
      <c r="L794" s="167">
        <f t="shared" si="55"/>
        <v>93008.857982088215</v>
      </c>
      <c r="M794" s="164" t="s">
        <v>172</v>
      </c>
    </row>
    <row r="795" spans="5:13" x14ac:dyDescent="0.25">
      <c r="E795" s="165" t="s">
        <v>47</v>
      </c>
      <c r="F795" s="166">
        <v>77</v>
      </c>
      <c r="G795" s="166">
        <v>70000</v>
      </c>
      <c r="H795" s="166">
        <v>258712.02</v>
      </c>
      <c r="I795" s="158">
        <f t="shared" si="53"/>
        <v>0.27057111610044249</v>
      </c>
      <c r="J795" s="166">
        <v>5395390</v>
      </c>
      <c r="K795" s="167">
        <f>J795/H795</f>
        <v>20.854809915673808</v>
      </c>
      <c r="L795" s="167">
        <f t="shared" si="55"/>
        <v>93029.712792003891</v>
      </c>
      <c r="M795" s="164" t="s">
        <v>172</v>
      </c>
    </row>
    <row r="796" spans="5:13" x14ac:dyDescent="0.25">
      <c r="E796" s="178" t="s">
        <v>48</v>
      </c>
      <c r="F796" s="179">
        <v>78</v>
      </c>
      <c r="G796" s="179">
        <v>56000</v>
      </c>
      <c r="H796" s="157">
        <v>265883.7</v>
      </c>
      <c r="I796" s="158">
        <f t="shared" si="53"/>
        <v>0.2106184019554414</v>
      </c>
      <c r="J796" s="179">
        <v>4372368</v>
      </c>
      <c r="K796" s="163">
        <f>F796*I796</f>
        <v>16.428235352524428</v>
      </c>
      <c r="L796" s="163">
        <f t="shared" si="55"/>
        <v>93046.141027356411</v>
      </c>
      <c r="M796" s="153" t="s">
        <v>171</v>
      </c>
    </row>
    <row r="797" spans="5:13" x14ac:dyDescent="0.25">
      <c r="E797" s="178" t="s">
        <v>48</v>
      </c>
      <c r="F797" s="179">
        <v>400</v>
      </c>
      <c r="G797" s="179">
        <v>57900</v>
      </c>
      <c r="H797" s="157">
        <v>265883.7</v>
      </c>
      <c r="I797" s="158">
        <f t="shared" si="53"/>
        <v>0.21776438345035817</v>
      </c>
      <c r="J797" s="179">
        <v>23183160</v>
      </c>
      <c r="K797" s="163">
        <f>F797*I797</f>
        <v>87.10575338014327</v>
      </c>
      <c r="L797" s="163">
        <f t="shared" si="55"/>
        <v>93133.246780736561</v>
      </c>
      <c r="M797" s="153" t="s">
        <v>171</v>
      </c>
    </row>
    <row r="798" spans="5:13" x14ac:dyDescent="0.25">
      <c r="E798" s="178" t="s">
        <v>48</v>
      </c>
      <c r="F798" s="179">
        <v>9</v>
      </c>
      <c r="G798" s="179">
        <v>57900</v>
      </c>
      <c r="H798" s="157">
        <v>265883.7</v>
      </c>
      <c r="I798" s="158">
        <f t="shared" si="53"/>
        <v>0.21776438345035817</v>
      </c>
      <c r="J798" s="179">
        <v>521621.10100000002</v>
      </c>
      <c r="K798" s="163">
        <f>F798*I798</f>
        <v>1.9598794510532236</v>
      </c>
      <c r="L798" s="163">
        <f t="shared" si="55"/>
        <v>93135.206660187614</v>
      </c>
      <c r="M798" s="153" t="s">
        <v>171</v>
      </c>
    </row>
    <row r="799" spans="5:13" x14ac:dyDescent="0.25">
      <c r="E799" s="178" t="s">
        <v>48</v>
      </c>
      <c r="F799" s="179">
        <v>13</v>
      </c>
      <c r="G799" s="179">
        <v>57900</v>
      </c>
      <c r="H799" s="157">
        <v>265883.7</v>
      </c>
      <c r="I799" s="158">
        <f t="shared" si="53"/>
        <v>0.21776438345035817</v>
      </c>
      <c r="J799" s="179">
        <v>753452.70099999988</v>
      </c>
      <c r="K799" s="163">
        <f>F799*I799</f>
        <v>2.8309369848546564</v>
      </c>
      <c r="L799" s="163">
        <f t="shared" si="55"/>
        <v>93138.037597172472</v>
      </c>
      <c r="M799" s="153" t="s">
        <v>171</v>
      </c>
    </row>
    <row r="800" spans="5:13" x14ac:dyDescent="0.25">
      <c r="E800" s="165" t="s">
        <v>48</v>
      </c>
      <c r="F800" s="166">
        <v>200</v>
      </c>
      <c r="G800" s="166">
        <v>73000</v>
      </c>
      <c r="H800" s="166">
        <v>265883.7</v>
      </c>
      <c r="I800" s="158">
        <f t="shared" si="53"/>
        <v>0.2745561311204861</v>
      </c>
      <c r="J800" s="166">
        <v>14614600</v>
      </c>
      <c r="K800" s="167">
        <f>J800/H800</f>
        <v>54.96613745032132</v>
      </c>
      <c r="L800" s="167">
        <f t="shared" si="55"/>
        <v>93193.003734622791</v>
      </c>
      <c r="M800" s="164" t="s">
        <v>172</v>
      </c>
    </row>
    <row r="801" spans="5:13" x14ac:dyDescent="0.25">
      <c r="E801" s="170">
        <v>44041</v>
      </c>
      <c r="F801" s="171">
        <v>973852</v>
      </c>
      <c r="G801" s="171">
        <v>1.48</v>
      </c>
      <c r="H801" s="171">
        <v>265883.7</v>
      </c>
      <c r="I801" s="172">
        <f t="shared" si="53"/>
        <v>5.5663434802509519E-6</v>
      </c>
      <c r="J801" s="171">
        <v>1442742.2609599999</v>
      </c>
      <c r="K801" s="173">
        <f>F801*I801</f>
        <v>5.4207947309293498</v>
      </c>
      <c r="L801" s="173">
        <f t="shared" si="55"/>
        <v>93198.424529353724</v>
      </c>
      <c r="M801" s="164" t="s">
        <v>175</v>
      </c>
    </row>
    <row r="802" spans="5:13" x14ac:dyDescent="0.25">
      <c r="E802" s="170">
        <v>44041</v>
      </c>
      <c r="F802" s="171">
        <v>3732542</v>
      </c>
      <c r="G802" s="171">
        <v>1.47</v>
      </c>
      <c r="H802" s="171">
        <v>265883.7</v>
      </c>
      <c r="I802" s="172">
        <f t="shared" si="53"/>
        <v>5.5287330513303367E-6</v>
      </c>
      <c r="J802" s="171">
        <v>5492323.5767400004</v>
      </c>
      <c r="K802" s="173">
        <f>F802*I802</f>
        <v>20.636228320878637</v>
      </c>
      <c r="L802" s="173">
        <f t="shared" si="55"/>
        <v>93219.060757674597</v>
      </c>
      <c r="M802" s="164" t="s">
        <v>175</v>
      </c>
    </row>
    <row r="803" spans="5:13" x14ac:dyDescent="0.25">
      <c r="E803" s="170">
        <v>44041</v>
      </c>
      <c r="F803" s="171">
        <v>150</v>
      </c>
      <c r="G803" s="171">
        <v>150000</v>
      </c>
      <c r="H803" s="171">
        <v>265883.7</v>
      </c>
      <c r="I803" s="172">
        <f t="shared" si="53"/>
        <v>0.56415643380921809</v>
      </c>
      <c r="J803" s="171">
        <v>22522500</v>
      </c>
      <c r="K803" s="173">
        <f>F803*I803</f>
        <v>84.623465071382711</v>
      </c>
      <c r="L803" s="173">
        <f t="shared" si="55"/>
        <v>93303.684222745986</v>
      </c>
      <c r="M803" s="164" t="s">
        <v>196</v>
      </c>
    </row>
    <row r="804" spans="5:13" x14ac:dyDescent="0.25">
      <c r="E804" s="178" t="s">
        <v>49</v>
      </c>
      <c r="F804" s="179">
        <v>500</v>
      </c>
      <c r="G804" s="179">
        <v>58000</v>
      </c>
      <c r="H804" s="157">
        <v>268022.76</v>
      </c>
      <c r="I804" s="158">
        <f t="shared" si="53"/>
        <v>0.21639953263670592</v>
      </c>
      <c r="J804" s="179">
        <v>29029000</v>
      </c>
      <c r="K804" s="163">
        <f>F804*I804</f>
        <v>108.19976631835296</v>
      </c>
      <c r="L804" s="163">
        <f t="shared" si="55"/>
        <v>93411.883989064343</v>
      </c>
      <c r="M804" s="153" t="s">
        <v>171</v>
      </c>
    </row>
    <row r="805" spans="5:13" x14ac:dyDescent="0.25">
      <c r="E805" s="165" t="s">
        <v>49</v>
      </c>
      <c r="F805" s="166">
        <v>200</v>
      </c>
      <c r="G805" s="166">
        <v>72000</v>
      </c>
      <c r="H805" s="166">
        <v>268022.76</v>
      </c>
      <c r="I805" s="158">
        <f t="shared" si="53"/>
        <v>0.26863390258349701</v>
      </c>
      <c r="J805" s="166">
        <v>14414400</v>
      </c>
      <c r="K805" s="167">
        <f>J805/H805</f>
        <v>53.780507297216097</v>
      </c>
      <c r="L805" s="167">
        <f t="shared" si="55"/>
        <v>93465.664496361554</v>
      </c>
      <c r="M805" s="164" t="s">
        <v>172</v>
      </c>
    </row>
    <row r="806" spans="5:13" x14ac:dyDescent="0.25">
      <c r="E806" s="170">
        <v>44042</v>
      </c>
      <c r="F806" s="171">
        <v>95</v>
      </c>
      <c r="G806" s="171">
        <v>174999.99</v>
      </c>
      <c r="H806" s="171">
        <v>268022.76</v>
      </c>
      <c r="I806" s="172">
        <f t="shared" ref="I806:I869" si="59">G806/H806</f>
        <v>0.65292958702462423</v>
      </c>
      <c r="J806" s="171">
        <v>16641624.04905</v>
      </c>
      <c r="K806" s="173">
        <f t="shared" ref="K806:K811" si="60">F806*I806</f>
        <v>62.028310767339299</v>
      </c>
      <c r="L806" s="173">
        <f t="shared" si="55"/>
        <v>93527.6928071289</v>
      </c>
      <c r="M806" s="164" t="s">
        <v>196</v>
      </c>
    </row>
    <row r="807" spans="5:13" x14ac:dyDescent="0.25">
      <c r="E807" s="170">
        <v>44042</v>
      </c>
      <c r="F807" s="171">
        <v>5</v>
      </c>
      <c r="G807" s="171">
        <v>180000</v>
      </c>
      <c r="H807" s="171">
        <v>268022.76</v>
      </c>
      <c r="I807" s="172">
        <f t="shared" si="59"/>
        <v>0.67158475645874249</v>
      </c>
      <c r="J807" s="171">
        <v>900900.00100000005</v>
      </c>
      <c r="K807" s="173">
        <f t="shared" si="60"/>
        <v>3.3579237822937125</v>
      </c>
      <c r="L807" s="173">
        <f t="shared" si="55"/>
        <v>93531.0507309112</v>
      </c>
      <c r="M807" s="164" t="s">
        <v>196</v>
      </c>
    </row>
    <row r="808" spans="5:13" x14ac:dyDescent="0.25">
      <c r="E808" s="178" t="s">
        <v>50</v>
      </c>
      <c r="F808" s="179">
        <v>300</v>
      </c>
      <c r="G808" s="179">
        <v>57000</v>
      </c>
      <c r="H808" s="157">
        <v>268022.76</v>
      </c>
      <c r="I808" s="158">
        <f t="shared" si="59"/>
        <v>0.21266850621193512</v>
      </c>
      <c r="J808" s="179">
        <v>17117100</v>
      </c>
      <c r="K808" s="163">
        <f t="shared" si="60"/>
        <v>63.800551863580537</v>
      </c>
      <c r="L808" s="163">
        <f t="shared" si="55"/>
        <v>93594.851282774776</v>
      </c>
      <c r="M808" s="153" t="s">
        <v>171</v>
      </c>
    </row>
    <row r="809" spans="5:13" x14ac:dyDescent="0.25">
      <c r="E809" s="178" t="s">
        <v>50</v>
      </c>
      <c r="F809" s="179">
        <v>100</v>
      </c>
      <c r="G809" s="179">
        <v>57000</v>
      </c>
      <c r="H809" s="157">
        <v>268022.76</v>
      </c>
      <c r="I809" s="158">
        <f t="shared" si="59"/>
        <v>0.21266850621193512</v>
      </c>
      <c r="J809" s="179">
        <v>5705700</v>
      </c>
      <c r="K809" s="163">
        <f t="shared" si="60"/>
        <v>21.266850621193512</v>
      </c>
      <c r="L809" s="163">
        <f t="shared" si="55"/>
        <v>93616.118133395968</v>
      </c>
      <c r="M809" s="153" t="s">
        <v>171</v>
      </c>
    </row>
    <row r="810" spans="5:13" x14ac:dyDescent="0.25">
      <c r="E810" s="178" t="s">
        <v>50</v>
      </c>
      <c r="F810" s="179">
        <v>4</v>
      </c>
      <c r="G810" s="179">
        <v>57000</v>
      </c>
      <c r="H810" s="157">
        <v>268022.76</v>
      </c>
      <c r="I810" s="158">
        <f t="shared" si="59"/>
        <v>0.21266850621193512</v>
      </c>
      <c r="J810" s="179">
        <v>228228.00099999999</v>
      </c>
      <c r="K810" s="163">
        <f t="shared" si="60"/>
        <v>0.85067402484774046</v>
      </c>
      <c r="L810" s="163">
        <f t="shared" si="55"/>
        <v>93616.96880742081</v>
      </c>
      <c r="M810" s="153" t="s">
        <v>171</v>
      </c>
    </row>
    <row r="811" spans="5:13" x14ac:dyDescent="0.25">
      <c r="E811" s="178" t="s">
        <v>50</v>
      </c>
      <c r="F811" s="179">
        <v>13</v>
      </c>
      <c r="G811" s="179">
        <v>57000</v>
      </c>
      <c r="H811" s="157">
        <v>268022.76</v>
      </c>
      <c r="I811" s="158">
        <f t="shared" si="59"/>
        <v>0.21266850621193512</v>
      </c>
      <c r="J811" s="179">
        <v>741741.00100000005</v>
      </c>
      <c r="K811" s="163">
        <f t="shared" si="60"/>
        <v>2.7646905807551567</v>
      </c>
      <c r="L811" s="163">
        <f t="shared" si="55"/>
        <v>93619.733498001558</v>
      </c>
      <c r="M811" s="153" t="s">
        <v>171</v>
      </c>
    </row>
    <row r="812" spans="5:13" x14ac:dyDescent="0.25">
      <c r="E812" s="165" t="s">
        <v>50</v>
      </c>
      <c r="F812" s="166">
        <v>22</v>
      </c>
      <c r="G812" s="166">
        <v>72000</v>
      </c>
      <c r="H812" s="166">
        <v>268022.76</v>
      </c>
      <c r="I812" s="158">
        <f t="shared" si="59"/>
        <v>0.26863390258349701</v>
      </c>
      <c r="J812" s="166">
        <v>1585584</v>
      </c>
      <c r="K812" s="167">
        <f>J812/H812</f>
        <v>5.9158558026937706</v>
      </c>
      <c r="L812" s="167">
        <f t="shared" si="55"/>
        <v>93625.649353804256</v>
      </c>
      <c r="M812" s="164" t="s">
        <v>172</v>
      </c>
    </row>
    <row r="813" spans="5:13" x14ac:dyDescent="0.25">
      <c r="E813" s="165" t="s">
        <v>50</v>
      </c>
      <c r="F813" s="166">
        <v>25</v>
      </c>
      <c r="G813" s="166">
        <v>72000</v>
      </c>
      <c r="H813" s="166">
        <v>268022.76</v>
      </c>
      <c r="I813" s="158">
        <f t="shared" si="59"/>
        <v>0.26863390258349701</v>
      </c>
      <c r="J813" s="166">
        <v>1801800</v>
      </c>
      <c r="K813" s="167">
        <f>J813/H813</f>
        <v>6.7225634121520121</v>
      </c>
      <c r="L813" s="167">
        <f t="shared" si="55"/>
        <v>93632.371917216413</v>
      </c>
      <c r="M813" s="164" t="s">
        <v>172</v>
      </c>
    </row>
    <row r="814" spans="5:13" x14ac:dyDescent="0.25">
      <c r="E814" s="165" t="s">
        <v>50</v>
      </c>
      <c r="F814" s="166">
        <v>153</v>
      </c>
      <c r="G814" s="166">
        <v>72000</v>
      </c>
      <c r="H814" s="166">
        <v>268022.76</v>
      </c>
      <c r="I814" s="158">
        <f t="shared" si="59"/>
        <v>0.26863390258349701</v>
      </c>
      <c r="J814" s="166">
        <v>11027016</v>
      </c>
      <c r="K814" s="167">
        <f>J814/H814</f>
        <v>41.142088082370314</v>
      </c>
      <c r="L814" s="167">
        <f t="shared" si="55"/>
        <v>93673.514005298784</v>
      </c>
      <c r="M814" s="164" t="s">
        <v>172</v>
      </c>
    </row>
    <row r="815" spans="5:13" x14ac:dyDescent="0.25">
      <c r="E815" s="178" t="s">
        <v>51</v>
      </c>
      <c r="F815" s="179">
        <v>500</v>
      </c>
      <c r="G815" s="179">
        <v>58001</v>
      </c>
      <c r="H815" s="157">
        <v>265980.03999999998</v>
      </c>
      <c r="I815" s="158">
        <f t="shared" si="59"/>
        <v>0.21806523527103766</v>
      </c>
      <c r="J815" s="179">
        <v>29029500.5</v>
      </c>
      <c r="K815" s="163">
        <f>F815*I815</f>
        <v>109.03261763551883</v>
      </c>
      <c r="L815" s="163">
        <f t="shared" si="55"/>
        <v>93782.5466229343</v>
      </c>
      <c r="M815" s="153" t="s">
        <v>171</v>
      </c>
    </row>
    <row r="816" spans="5:13" x14ac:dyDescent="0.25">
      <c r="E816" s="165" t="s">
        <v>51</v>
      </c>
      <c r="F816" s="166">
        <v>122</v>
      </c>
      <c r="G816" s="166">
        <v>72000</v>
      </c>
      <c r="H816" s="166">
        <v>265980.03999999998</v>
      </c>
      <c r="I816" s="158">
        <f t="shared" si="59"/>
        <v>0.27069700418121601</v>
      </c>
      <c r="J816" s="166">
        <v>8792784</v>
      </c>
      <c r="K816" s="167">
        <f>J816/H816</f>
        <v>33.058059544618466</v>
      </c>
      <c r="L816" s="167">
        <f t="shared" si="55"/>
        <v>93815.604682478923</v>
      </c>
      <c r="M816" s="164" t="s">
        <v>172</v>
      </c>
    </row>
    <row r="817" spans="5:13" x14ac:dyDescent="0.25">
      <c r="E817" s="165" t="s">
        <v>51</v>
      </c>
      <c r="F817" s="166">
        <v>10</v>
      </c>
      <c r="G817" s="166">
        <v>72000</v>
      </c>
      <c r="H817" s="166">
        <v>265980.03999999998</v>
      </c>
      <c r="I817" s="158">
        <f t="shared" si="59"/>
        <v>0.27069700418121601</v>
      </c>
      <c r="J817" s="166">
        <v>720720.00100000005</v>
      </c>
      <c r="K817" s="167">
        <f>J817/H817</f>
        <v>2.7096770156136532</v>
      </c>
      <c r="L817" s="167">
        <f t="shared" si="55"/>
        <v>93818.314359494543</v>
      </c>
      <c r="M817" s="164" t="s">
        <v>172</v>
      </c>
    </row>
    <row r="818" spans="5:13" x14ac:dyDescent="0.25">
      <c r="E818" s="165" t="s">
        <v>51</v>
      </c>
      <c r="F818" s="166">
        <v>68</v>
      </c>
      <c r="G818" s="166">
        <v>72000</v>
      </c>
      <c r="H818" s="166">
        <v>265980.03999999998</v>
      </c>
      <c r="I818" s="158">
        <f t="shared" si="59"/>
        <v>0.27069700418121601</v>
      </c>
      <c r="J818" s="166">
        <v>4900896</v>
      </c>
      <c r="K818" s="167">
        <f>J818/H818</f>
        <v>18.425803680607011</v>
      </c>
      <c r="L818" s="167">
        <f t="shared" si="55"/>
        <v>93836.740163175156</v>
      </c>
      <c r="M818" s="164" t="s">
        <v>172</v>
      </c>
    </row>
    <row r="819" spans="5:13" x14ac:dyDescent="0.25">
      <c r="E819" s="170" t="s">
        <v>51</v>
      </c>
      <c r="F819" s="171">
        <v>67</v>
      </c>
      <c r="G819" s="171">
        <v>8000</v>
      </c>
      <c r="H819" s="166">
        <v>265980.03999999998</v>
      </c>
      <c r="I819" s="158">
        <f t="shared" si="59"/>
        <v>3.0077444909024004E-2</v>
      </c>
      <c r="J819" s="171">
        <v>536536.00100000005</v>
      </c>
      <c r="K819" s="167">
        <f t="shared" ref="K819:K829" si="61">F819*I819</f>
        <v>2.0151888089046084</v>
      </c>
      <c r="L819" s="167">
        <f t="shared" si="55"/>
        <v>93838.755351984059</v>
      </c>
      <c r="M819" s="164" t="s">
        <v>179</v>
      </c>
    </row>
    <row r="820" spans="5:13" x14ac:dyDescent="0.25">
      <c r="E820" s="170" t="s">
        <v>51</v>
      </c>
      <c r="F820" s="171">
        <v>5</v>
      </c>
      <c r="G820" s="171">
        <v>9000</v>
      </c>
      <c r="H820" s="166">
        <v>265980.03999999998</v>
      </c>
      <c r="I820" s="158">
        <f t="shared" si="59"/>
        <v>3.3837125522652001E-2</v>
      </c>
      <c r="J820" s="171">
        <v>45050</v>
      </c>
      <c r="K820" s="167">
        <f t="shared" si="61"/>
        <v>0.16918562761326</v>
      </c>
      <c r="L820" s="167">
        <f t="shared" si="55"/>
        <v>93838.924537611674</v>
      </c>
      <c r="M820" s="164" t="s">
        <v>179</v>
      </c>
    </row>
    <row r="821" spans="5:13" x14ac:dyDescent="0.25">
      <c r="E821" s="170">
        <v>44046</v>
      </c>
      <c r="F821" s="171">
        <v>3</v>
      </c>
      <c r="G821" s="171">
        <v>172801</v>
      </c>
      <c r="H821" s="171">
        <v>265980.03999999998</v>
      </c>
      <c r="I821" s="172">
        <f t="shared" si="59"/>
        <v>0.64967656971553212</v>
      </c>
      <c r="J821" s="171">
        <v>518921.40399999998</v>
      </c>
      <c r="K821" s="173">
        <f t="shared" si="61"/>
        <v>1.9490297091465965</v>
      </c>
      <c r="L821" s="173">
        <f t="shared" si="55"/>
        <v>93840.873567320814</v>
      </c>
      <c r="M821" s="164" t="s">
        <v>196</v>
      </c>
    </row>
    <row r="822" spans="5:13" x14ac:dyDescent="0.25">
      <c r="E822" s="170">
        <v>44046</v>
      </c>
      <c r="F822" s="171">
        <v>2</v>
      </c>
      <c r="G822" s="171">
        <v>172801.2</v>
      </c>
      <c r="H822" s="171">
        <v>265980.03999999998</v>
      </c>
      <c r="I822" s="172">
        <f t="shared" si="59"/>
        <v>0.64967732165165482</v>
      </c>
      <c r="J822" s="171">
        <v>345948.00340000005</v>
      </c>
      <c r="K822" s="173">
        <f t="shared" si="61"/>
        <v>1.2993546433033096</v>
      </c>
      <c r="L822" s="173">
        <f t="shared" si="55"/>
        <v>93842.172921964113</v>
      </c>
      <c r="M822" s="164" t="s">
        <v>196</v>
      </c>
    </row>
    <row r="823" spans="5:13" x14ac:dyDescent="0.25">
      <c r="E823" s="170">
        <v>44046</v>
      </c>
      <c r="F823" s="171">
        <v>26</v>
      </c>
      <c r="G823" s="171">
        <v>190000</v>
      </c>
      <c r="H823" s="171">
        <v>265980.03999999998</v>
      </c>
      <c r="I823" s="172">
        <f t="shared" si="59"/>
        <v>0.71433931658932004</v>
      </c>
      <c r="J823" s="171">
        <v>4944940</v>
      </c>
      <c r="K823" s="173">
        <f t="shared" si="61"/>
        <v>18.57282223132232</v>
      </c>
      <c r="L823" s="173">
        <f t="shared" si="55"/>
        <v>93860.745744195432</v>
      </c>
      <c r="M823" s="164" t="s">
        <v>196</v>
      </c>
    </row>
    <row r="824" spans="5:13" x14ac:dyDescent="0.25">
      <c r="E824" s="170">
        <v>44046</v>
      </c>
      <c r="F824" s="171">
        <v>54</v>
      </c>
      <c r="G824" s="171">
        <v>190000</v>
      </c>
      <c r="H824" s="171">
        <v>265980.03999999998</v>
      </c>
      <c r="I824" s="172">
        <f t="shared" si="59"/>
        <v>0.71433931658932004</v>
      </c>
      <c r="J824" s="171">
        <v>10270260</v>
      </c>
      <c r="K824" s="173">
        <f t="shared" si="61"/>
        <v>38.574323095823281</v>
      </c>
      <c r="L824" s="173">
        <f t="shared" si="55"/>
        <v>93899.32006729125</v>
      </c>
      <c r="M824" s="164" t="s">
        <v>196</v>
      </c>
    </row>
    <row r="825" spans="5:13" x14ac:dyDescent="0.25">
      <c r="E825" s="170">
        <v>44046</v>
      </c>
      <c r="F825" s="171">
        <v>1</v>
      </c>
      <c r="G825" s="171">
        <v>207360</v>
      </c>
      <c r="H825" s="171">
        <v>265980.03999999998</v>
      </c>
      <c r="I825" s="172">
        <f t="shared" si="59"/>
        <v>0.77960737204190211</v>
      </c>
      <c r="J825" s="171">
        <v>207567.361</v>
      </c>
      <c r="K825" s="173">
        <f t="shared" si="61"/>
        <v>0.77960737204190211</v>
      </c>
      <c r="L825" s="173">
        <f t="shared" si="55"/>
        <v>93900.099674663288</v>
      </c>
      <c r="M825" s="164" t="s">
        <v>196</v>
      </c>
    </row>
    <row r="826" spans="5:13" x14ac:dyDescent="0.25">
      <c r="E826" s="170">
        <v>44046</v>
      </c>
      <c r="F826" s="171">
        <v>11</v>
      </c>
      <c r="G826" s="171">
        <v>200000</v>
      </c>
      <c r="H826" s="171">
        <v>265980.03999999998</v>
      </c>
      <c r="I826" s="172">
        <f t="shared" si="59"/>
        <v>0.75193612272560006</v>
      </c>
      <c r="J826" s="171">
        <v>2202200</v>
      </c>
      <c r="K826" s="173">
        <f t="shared" si="61"/>
        <v>8.2712973499816016</v>
      </c>
      <c r="L826" s="173">
        <f t="shared" si="55"/>
        <v>93908.370972013276</v>
      </c>
      <c r="M826" s="164" t="s">
        <v>196</v>
      </c>
    </row>
    <row r="827" spans="5:13" x14ac:dyDescent="0.25">
      <c r="E827" s="170">
        <v>44046</v>
      </c>
      <c r="F827" s="171">
        <v>150</v>
      </c>
      <c r="G827" s="171">
        <v>87999</v>
      </c>
      <c r="H827" s="171">
        <v>265980</v>
      </c>
      <c r="I827" s="172">
        <f t="shared" si="59"/>
        <v>0.33084818407399053</v>
      </c>
      <c r="J827" s="171">
        <v>13213049.85</v>
      </c>
      <c r="K827" s="173">
        <f t="shared" si="61"/>
        <v>49.627227611098576</v>
      </c>
      <c r="L827" s="173">
        <f t="shared" si="55"/>
        <v>93957.998199624373</v>
      </c>
      <c r="M827" s="164" t="s">
        <v>174</v>
      </c>
    </row>
    <row r="828" spans="5:13" x14ac:dyDescent="0.25">
      <c r="E828" s="178" t="s">
        <v>52</v>
      </c>
      <c r="F828" s="179">
        <v>58</v>
      </c>
      <c r="G828" s="179">
        <v>59000</v>
      </c>
      <c r="H828" s="157">
        <v>268581.06</v>
      </c>
      <c r="I828" s="158">
        <f t="shared" si="59"/>
        <v>0.21967297321709878</v>
      </c>
      <c r="J828" s="179">
        <v>3425422</v>
      </c>
      <c r="K828" s="163">
        <f t="shared" si="61"/>
        <v>12.74103244659173</v>
      </c>
      <c r="L828" s="163">
        <f t="shared" si="55"/>
        <v>93970.739232070962</v>
      </c>
      <c r="M828" s="153" t="s">
        <v>171</v>
      </c>
    </row>
    <row r="829" spans="5:13" x14ac:dyDescent="0.25">
      <c r="E829" s="178" t="s">
        <v>52</v>
      </c>
      <c r="F829" s="179">
        <v>300</v>
      </c>
      <c r="G829" s="179">
        <v>59000</v>
      </c>
      <c r="H829" s="157">
        <v>268581.06</v>
      </c>
      <c r="I829" s="158">
        <f t="shared" si="59"/>
        <v>0.21967297321709878</v>
      </c>
      <c r="J829" s="179">
        <v>17717700</v>
      </c>
      <c r="K829" s="163">
        <f t="shared" si="61"/>
        <v>65.901891965129636</v>
      </c>
      <c r="L829" s="163">
        <f t="shared" si="55"/>
        <v>94036.64112403609</v>
      </c>
      <c r="M829" s="153" t="s">
        <v>171</v>
      </c>
    </row>
    <row r="830" spans="5:13" x14ac:dyDescent="0.25">
      <c r="E830" s="165" t="s">
        <v>52</v>
      </c>
      <c r="F830" s="166">
        <v>200</v>
      </c>
      <c r="G830" s="166">
        <v>72000</v>
      </c>
      <c r="H830" s="166">
        <v>268581.06</v>
      </c>
      <c r="I830" s="158">
        <f t="shared" si="59"/>
        <v>0.26807549273951037</v>
      </c>
      <c r="J830" s="166">
        <v>14414400</v>
      </c>
      <c r="K830" s="167">
        <f>J830/H830</f>
        <v>53.66871364644998</v>
      </c>
      <c r="L830" s="167">
        <f t="shared" si="55"/>
        <v>94090.309837682536</v>
      </c>
      <c r="M830" s="164" t="s">
        <v>172</v>
      </c>
    </row>
    <row r="831" spans="5:13" x14ac:dyDescent="0.25">
      <c r="E831" s="170">
        <v>44047</v>
      </c>
      <c r="F831" s="171">
        <v>1200000</v>
      </c>
      <c r="G831" s="171">
        <v>1.61</v>
      </c>
      <c r="H831" s="171">
        <v>268581.06</v>
      </c>
      <c r="I831" s="172">
        <f t="shared" si="59"/>
        <v>5.9944658793140522E-6</v>
      </c>
      <c r="J831" s="171">
        <v>1933932.0000000002</v>
      </c>
      <c r="K831" s="173">
        <f t="shared" ref="K831:K838" si="62">F831*I831</f>
        <v>7.1933590551768622</v>
      </c>
      <c r="L831" s="173">
        <f t="shared" si="55"/>
        <v>94097.503196737714</v>
      </c>
      <c r="M831" s="164" t="s">
        <v>175</v>
      </c>
    </row>
    <row r="832" spans="5:13" x14ac:dyDescent="0.25">
      <c r="E832" s="170">
        <v>44047</v>
      </c>
      <c r="F832" s="171">
        <v>86</v>
      </c>
      <c r="G832" s="171">
        <v>214000</v>
      </c>
      <c r="H832" s="171">
        <v>268581.06</v>
      </c>
      <c r="I832" s="172">
        <f t="shared" si="59"/>
        <v>0.79677993675354475</v>
      </c>
      <c r="J832" s="171">
        <v>18422404</v>
      </c>
      <c r="K832" s="173">
        <f t="shared" si="62"/>
        <v>68.523074560804844</v>
      </c>
      <c r="L832" s="173">
        <f t="shared" si="55"/>
        <v>94166.026271298513</v>
      </c>
      <c r="M832" s="164" t="s">
        <v>196</v>
      </c>
    </row>
    <row r="833" spans="5:13" x14ac:dyDescent="0.25">
      <c r="E833" s="170">
        <v>44047</v>
      </c>
      <c r="F833" s="171">
        <v>45</v>
      </c>
      <c r="G833" s="171">
        <v>215000</v>
      </c>
      <c r="H833" s="171">
        <v>268581.06</v>
      </c>
      <c r="I833" s="172">
        <f t="shared" si="59"/>
        <v>0.80050320748603798</v>
      </c>
      <c r="J833" s="171">
        <v>9684675</v>
      </c>
      <c r="K833" s="173">
        <f t="shared" si="62"/>
        <v>36.022644336871707</v>
      </c>
      <c r="L833" s="173">
        <f t="shared" si="55"/>
        <v>94202.048915635387</v>
      </c>
      <c r="M833" s="164" t="s">
        <v>196</v>
      </c>
    </row>
    <row r="834" spans="5:13" x14ac:dyDescent="0.25">
      <c r="E834" s="170">
        <v>44047</v>
      </c>
      <c r="F834" s="171">
        <v>5</v>
      </c>
      <c r="G834" s="171">
        <v>215000</v>
      </c>
      <c r="H834" s="171">
        <v>268581.06</v>
      </c>
      <c r="I834" s="172">
        <f t="shared" si="59"/>
        <v>0.80050320748603798</v>
      </c>
      <c r="J834" s="171">
        <v>1076075</v>
      </c>
      <c r="K834" s="173">
        <f t="shared" si="62"/>
        <v>4.0025160374301896</v>
      </c>
      <c r="L834" s="173">
        <f t="shared" si="55"/>
        <v>94206.051431672822</v>
      </c>
      <c r="M834" s="164" t="s">
        <v>196</v>
      </c>
    </row>
    <row r="835" spans="5:13" x14ac:dyDescent="0.25">
      <c r="E835" s="170">
        <v>44047</v>
      </c>
      <c r="F835" s="171">
        <v>1</v>
      </c>
      <c r="G835" s="171">
        <v>88000</v>
      </c>
      <c r="H835" s="171">
        <v>268581</v>
      </c>
      <c r="I835" s="172">
        <f t="shared" si="59"/>
        <v>0.32764789765471125</v>
      </c>
      <c r="J835" s="171">
        <v>88088.000999999989</v>
      </c>
      <c r="K835" s="173">
        <f t="shared" si="62"/>
        <v>0.32764789765471125</v>
      </c>
      <c r="L835" s="173">
        <f t="shared" si="55"/>
        <v>94206.37907957047</v>
      </c>
      <c r="M835" s="164" t="s">
        <v>174</v>
      </c>
    </row>
    <row r="836" spans="5:13" x14ac:dyDescent="0.25">
      <c r="E836" s="170">
        <v>44047</v>
      </c>
      <c r="F836" s="171">
        <v>28</v>
      </c>
      <c r="G836" s="171">
        <v>88000</v>
      </c>
      <c r="H836" s="171">
        <v>268581</v>
      </c>
      <c r="I836" s="172">
        <f t="shared" si="59"/>
        <v>0.32764789765471125</v>
      </c>
      <c r="J836" s="171">
        <v>2466464</v>
      </c>
      <c r="K836" s="173">
        <f t="shared" si="62"/>
        <v>9.174141134331915</v>
      </c>
      <c r="L836" s="173">
        <f t="shared" ref="L836:L899" si="63">L835+K836</f>
        <v>94215.553220704809</v>
      </c>
      <c r="M836" s="164" t="s">
        <v>174</v>
      </c>
    </row>
    <row r="837" spans="5:13" x14ac:dyDescent="0.25">
      <c r="E837" s="178" t="s">
        <v>53</v>
      </c>
      <c r="F837" s="179">
        <v>222</v>
      </c>
      <c r="G837" s="179">
        <v>60000</v>
      </c>
      <c r="H837" s="157">
        <v>278022.71999999997</v>
      </c>
      <c r="I837" s="158">
        <f t="shared" si="59"/>
        <v>0.21580970073237182</v>
      </c>
      <c r="J837" s="179">
        <v>13333320</v>
      </c>
      <c r="K837" s="163">
        <f t="shared" si="62"/>
        <v>47.909753562586545</v>
      </c>
      <c r="L837" s="163">
        <f t="shared" si="63"/>
        <v>94263.462974267401</v>
      </c>
      <c r="M837" s="153" t="s">
        <v>171</v>
      </c>
    </row>
    <row r="838" spans="5:13" x14ac:dyDescent="0.25">
      <c r="E838" s="178" t="s">
        <v>53</v>
      </c>
      <c r="F838" s="179">
        <v>278</v>
      </c>
      <c r="G838" s="179">
        <v>60000</v>
      </c>
      <c r="H838" s="157">
        <v>278022.71999999997</v>
      </c>
      <c r="I838" s="158">
        <f t="shared" si="59"/>
        <v>0.21580970073237182</v>
      </c>
      <c r="J838" s="179">
        <v>16696680</v>
      </c>
      <c r="K838" s="163">
        <f t="shared" si="62"/>
        <v>59.995096803599367</v>
      </c>
      <c r="L838" s="163">
        <f t="shared" si="63"/>
        <v>94323.458071071</v>
      </c>
      <c r="M838" s="153" t="s">
        <v>171</v>
      </c>
    </row>
    <row r="839" spans="5:13" x14ac:dyDescent="0.25">
      <c r="E839" s="165" t="s">
        <v>53</v>
      </c>
      <c r="F839" s="166">
        <v>95</v>
      </c>
      <c r="G839" s="166">
        <v>73000</v>
      </c>
      <c r="H839" s="166">
        <v>278022.71999999997</v>
      </c>
      <c r="I839" s="158">
        <f t="shared" si="59"/>
        <v>0.2625684692243857</v>
      </c>
      <c r="J839" s="166">
        <v>6941935</v>
      </c>
      <c r="K839" s="167">
        <f>J839/H839</f>
        <v>24.96894858089296</v>
      </c>
      <c r="L839" s="167">
        <f t="shared" si="63"/>
        <v>94348.427019651892</v>
      </c>
      <c r="M839" s="164" t="s">
        <v>172</v>
      </c>
    </row>
    <row r="840" spans="5:13" x14ac:dyDescent="0.25">
      <c r="E840" s="170" t="s">
        <v>53</v>
      </c>
      <c r="F840" s="171">
        <v>2</v>
      </c>
      <c r="G840" s="171">
        <v>160000</v>
      </c>
      <c r="H840" s="166">
        <v>278022.71999999997</v>
      </c>
      <c r="I840" s="158">
        <f t="shared" si="59"/>
        <v>0.57549253528632482</v>
      </c>
      <c r="J840" s="171">
        <v>320320.00099999999</v>
      </c>
      <c r="K840" s="167">
        <f>J840/H840</f>
        <v>1.1521360592400507</v>
      </c>
      <c r="L840" s="167">
        <f t="shared" si="63"/>
        <v>94349.579155711137</v>
      </c>
      <c r="M840" s="164" t="s">
        <v>194</v>
      </c>
    </row>
    <row r="841" spans="5:13" x14ac:dyDescent="0.25">
      <c r="E841" s="170">
        <v>44048</v>
      </c>
      <c r="F841" s="171">
        <v>1900000</v>
      </c>
      <c r="G841" s="171">
        <v>1.63</v>
      </c>
      <c r="H841" s="171">
        <v>278022.71999999997</v>
      </c>
      <c r="I841" s="172">
        <f t="shared" si="59"/>
        <v>5.8628302032294345E-6</v>
      </c>
      <c r="J841" s="171">
        <v>3100097</v>
      </c>
      <c r="K841" s="173">
        <f t="shared" ref="K841:K850" si="64">F841*I841</f>
        <v>11.139377386135926</v>
      </c>
      <c r="L841" s="173">
        <f t="shared" si="63"/>
        <v>94360.718533097272</v>
      </c>
      <c r="M841" s="164" t="s">
        <v>175</v>
      </c>
    </row>
    <row r="842" spans="5:13" x14ac:dyDescent="0.25">
      <c r="E842" s="170">
        <v>44048</v>
      </c>
      <c r="F842" s="171">
        <v>8</v>
      </c>
      <c r="G842" s="171">
        <v>214999.99</v>
      </c>
      <c r="H842" s="171">
        <v>278022.71999999997</v>
      </c>
      <c r="I842" s="172">
        <f t="shared" si="59"/>
        <v>0.7733180583227155</v>
      </c>
      <c r="J842" s="171">
        <v>1721719.9199200002</v>
      </c>
      <c r="K842" s="173">
        <f t="shared" si="64"/>
        <v>6.186544466581724</v>
      </c>
      <c r="L842" s="173">
        <f t="shared" si="63"/>
        <v>94366.905077563846</v>
      </c>
      <c r="M842" s="164" t="s">
        <v>196</v>
      </c>
    </row>
    <row r="843" spans="5:13" x14ac:dyDescent="0.25">
      <c r="E843" s="170">
        <v>44048</v>
      </c>
      <c r="F843" s="171">
        <v>90</v>
      </c>
      <c r="G843" s="171">
        <v>214900</v>
      </c>
      <c r="H843" s="171">
        <v>278022.71999999997</v>
      </c>
      <c r="I843" s="172">
        <f t="shared" si="59"/>
        <v>0.77295841145644506</v>
      </c>
      <c r="J843" s="171">
        <v>19360341</v>
      </c>
      <c r="K843" s="173">
        <f t="shared" si="64"/>
        <v>69.566257031080056</v>
      </c>
      <c r="L843" s="173">
        <f t="shared" si="63"/>
        <v>94436.471334594928</v>
      </c>
      <c r="M843" s="164" t="s">
        <v>196</v>
      </c>
    </row>
    <row r="844" spans="5:13" x14ac:dyDescent="0.25">
      <c r="E844" s="170">
        <v>44048</v>
      </c>
      <c r="F844" s="171">
        <v>156</v>
      </c>
      <c r="G844" s="171">
        <v>214900</v>
      </c>
      <c r="H844" s="171">
        <v>278022.71999999997</v>
      </c>
      <c r="I844" s="172">
        <f t="shared" si="59"/>
        <v>0.77295841145644506</v>
      </c>
      <c r="J844" s="171">
        <v>33557924.399999999</v>
      </c>
      <c r="K844" s="173">
        <f t="shared" si="64"/>
        <v>120.58151218720543</v>
      </c>
      <c r="L844" s="173">
        <f t="shared" si="63"/>
        <v>94557.052846782128</v>
      </c>
      <c r="M844" s="164" t="s">
        <v>196</v>
      </c>
    </row>
    <row r="845" spans="5:13" x14ac:dyDescent="0.25">
      <c r="E845" s="170">
        <v>44048</v>
      </c>
      <c r="F845" s="171">
        <v>10</v>
      </c>
      <c r="G845" s="198">
        <v>214900</v>
      </c>
      <c r="H845" s="198">
        <v>278022.71999999997</v>
      </c>
      <c r="I845" s="199">
        <f t="shared" si="59"/>
        <v>0.77295841145644506</v>
      </c>
      <c r="J845" s="171">
        <v>2151149</v>
      </c>
      <c r="K845" s="173">
        <f t="shared" si="64"/>
        <v>7.7295841145644504</v>
      </c>
      <c r="L845" s="173">
        <f t="shared" si="63"/>
        <v>94564.782430896696</v>
      </c>
      <c r="M845" s="164" t="s">
        <v>196</v>
      </c>
    </row>
    <row r="846" spans="5:13" x14ac:dyDescent="0.25">
      <c r="E846" s="170">
        <v>44048</v>
      </c>
      <c r="F846" s="171">
        <v>5</v>
      </c>
      <c r="G846" s="171">
        <v>214999.99</v>
      </c>
      <c r="H846" s="171">
        <v>278022.71999999997</v>
      </c>
      <c r="I846" s="172">
        <f t="shared" si="59"/>
        <v>0.7733180583227155</v>
      </c>
      <c r="J846" s="171">
        <v>1076074.94995</v>
      </c>
      <c r="K846" s="173">
        <f t="shared" si="64"/>
        <v>3.8665902916135773</v>
      </c>
      <c r="L846" s="173">
        <f t="shared" si="63"/>
        <v>94568.649021188307</v>
      </c>
      <c r="M846" s="164" t="s">
        <v>196</v>
      </c>
    </row>
    <row r="847" spans="5:13" x14ac:dyDescent="0.25">
      <c r="E847" s="170">
        <v>44048</v>
      </c>
      <c r="F847" s="171">
        <v>24</v>
      </c>
      <c r="G847" s="171">
        <v>250000</v>
      </c>
      <c r="H847" s="171">
        <v>278022.71999999997</v>
      </c>
      <c r="I847" s="172">
        <f t="shared" si="59"/>
        <v>0.89920708638488256</v>
      </c>
      <c r="J847" s="171">
        <v>6006000</v>
      </c>
      <c r="K847" s="173">
        <f t="shared" si="64"/>
        <v>21.580970073237182</v>
      </c>
      <c r="L847" s="173">
        <f t="shared" si="63"/>
        <v>94590.229991261542</v>
      </c>
      <c r="M847" s="164" t="s">
        <v>196</v>
      </c>
    </row>
    <row r="848" spans="5:13" x14ac:dyDescent="0.25">
      <c r="E848" s="170">
        <v>44048</v>
      </c>
      <c r="F848" s="171">
        <v>1</v>
      </c>
      <c r="G848" s="171">
        <v>257999.99</v>
      </c>
      <c r="H848" s="171">
        <v>278022.71999999997</v>
      </c>
      <c r="I848" s="172">
        <f t="shared" si="59"/>
        <v>0.9279816771809154</v>
      </c>
      <c r="J848" s="171">
        <v>258257.99098999999</v>
      </c>
      <c r="K848" s="173">
        <f t="shared" si="64"/>
        <v>0.9279816771809154</v>
      </c>
      <c r="L848" s="173">
        <f t="shared" si="63"/>
        <v>94591.157972938716</v>
      </c>
      <c r="M848" s="164" t="s">
        <v>196</v>
      </c>
    </row>
    <row r="849" spans="5:13" x14ac:dyDescent="0.25">
      <c r="E849" s="170">
        <v>44048</v>
      </c>
      <c r="F849" s="171">
        <v>60</v>
      </c>
      <c r="G849" s="171">
        <v>89000</v>
      </c>
      <c r="H849" s="171">
        <v>278022</v>
      </c>
      <c r="I849" s="172">
        <f t="shared" si="59"/>
        <v>0.32011855176928444</v>
      </c>
      <c r="J849" s="171">
        <v>5345340</v>
      </c>
      <c r="K849" s="173">
        <f t="shared" si="64"/>
        <v>19.207113106157067</v>
      </c>
      <c r="L849" s="173">
        <f t="shared" si="63"/>
        <v>94610.365086044869</v>
      </c>
      <c r="M849" s="164" t="s">
        <v>174</v>
      </c>
    </row>
    <row r="850" spans="5:13" x14ac:dyDescent="0.25">
      <c r="E850" s="178" t="s">
        <v>54</v>
      </c>
      <c r="F850" s="179">
        <v>500</v>
      </c>
      <c r="G850" s="179">
        <v>62500</v>
      </c>
      <c r="H850" s="157">
        <v>294729.01</v>
      </c>
      <c r="I850" s="158">
        <f t="shared" si="59"/>
        <v>0.21205920652330762</v>
      </c>
      <c r="J850" s="179">
        <v>31281250</v>
      </c>
      <c r="K850" s="163">
        <f t="shared" si="64"/>
        <v>106.0296032616538</v>
      </c>
      <c r="L850" s="163">
        <f t="shared" si="63"/>
        <v>94716.394689306529</v>
      </c>
      <c r="M850" s="153" t="s">
        <v>171</v>
      </c>
    </row>
    <row r="851" spans="5:13" x14ac:dyDescent="0.25">
      <c r="E851" s="165" t="s">
        <v>54</v>
      </c>
      <c r="F851" s="166">
        <v>493</v>
      </c>
      <c r="G851" s="166">
        <v>73000</v>
      </c>
      <c r="H851" s="166">
        <v>294729.01</v>
      </c>
      <c r="I851" s="158">
        <f t="shared" si="59"/>
        <v>0.2476851532192233</v>
      </c>
      <c r="J851" s="166">
        <v>36024989</v>
      </c>
      <c r="K851" s="167">
        <f>J851/H851</f>
        <v>122.23088931761417</v>
      </c>
      <c r="L851" s="167">
        <f t="shared" si="63"/>
        <v>94838.625578624138</v>
      </c>
      <c r="M851" s="164" t="s">
        <v>172</v>
      </c>
    </row>
    <row r="852" spans="5:13" x14ac:dyDescent="0.25">
      <c r="E852" s="165" t="s">
        <v>54</v>
      </c>
      <c r="F852" s="166">
        <v>260</v>
      </c>
      <c r="G852" s="166">
        <v>73000</v>
      </c>
      <c r="H852" s="166">
        <v>294729.01</v>
      </c>
      <c r="I852" s="158">
        <f t="shared" si="59"/>
        <v>0.2476851532192233</v>
      </c>
      <c r="J852" s="166">
        <v>18998980</v>
      </c>
      <c r="K852" s="167">
        <f>J852/H852</f>
        <v>64.462537976835051</v>
      </c>
      <c r="L852" s="167">
        <f t="shared" si="63"/>
        <v>94903.088116600979</v>
      </c>
      <c r="M852" s="164" t="s">
        <v>172</v>
      </c>
    </row>
    <row r="853" spans="5:13" x14ac:dyDescent="0.25">
      <c r="E853" s="165" t="s">
        <v>54</v>
      </c>
      <c r="F853" s="166">
        <v>128</v>
      </c>
      <c r="G853" s="166">
        <v>73000</v>
      </c>
      <c r="H853" s="166">
        <v>294729.01</v>
      </c>
      <c r="I853" s="158">
        <f t="shared" si="59"/>
        <v>0.2476851532192233</v>
      </c>
      <c r="J853" s="166">
        <v>9353344</v>
      </c>
      <c r="K853" s="167">
        <f>J853/H853</f>
        <v>31.735403311672645</v>
      </c>
      <c r="L853" s="167">
        <f t="shared" si="63"/>
        <v>94934.82351991265</v>
      </c>
      <c r="M853" s="164" t="s">
        <v>172</v>
      </c>
    </row>
    <row r="854" spans="5:13" x14ac:dyDescent="0.25">
      <c r="E854" s="170">
        <v>44049</v>
      </c>
      <c r="F854" s="171">
        <v>5</v>
      </c>
      <c r="G854" s="171">
        <v>257999.99</v>
      </c>
      <c r="H854" s="171">
        <v>294729.01</v>
      </c>
      <c r="I854" s="172">
        <f t="shared" si="59"/>
        <v>0.87538037059874074</v>
      </c>
      <c r="J854" s="171">
        <v>1291289.94995</v>
      </c>
      <c r="K854" s="173">
        <f t="shared" ref="K854:K861" si="65">F854*I854</f>
        <v>4.3769018529937034</v>
      </c>
      <c r="L854" s="173">
        <f t="shared" si="63"/>
        <v>94939.20042176565</v>
      </c>
      <c r="M854" s="164" t="s">
        <v>196</v>
      </c>
    </row>
    <row r="855" spans="5:13" x14ac:dyDescent="0.25">
      <c r="E855" s="170">
        <v>44049</v>
      </c>
      <c r="F855" s="171">
        <v>50</v>
      </c>
      <c r="G855" s="171">
        <v>250000</v>
      </c>
      <c r="H855" s="171">
        <v>294729.01</v>
      </c>
      <c r="I855" s="172">
        <f t="shared" si="59"/>
        <v>0.84823682609323048</v>
      </c>
      <c r="J855" s="171">
        <v>12512500</v>
      </c>
      <c r="K855" s="173">
        <f t="shared" si="65"/>
        <v>42.411841304661522</v>
      </c>
      <c r="L855" s="173">
        <f t="shared" si="63"/>
        <v>94981.612263070318</v>
      </c>
      <c r="M855" s="164" t="s">
        <v>196</v>
      </c>
    </row>
    <row r="856" spans="5:13" x14ac:dyDescent="0.25">
      <c r="E856" s="170">
        <v>44049</v>
      </c>
      <c r="F856" s="171">
        <v>48</v>
      </c>
      <c r="G856" s="171">
        <v>294995</v>
      </c>
      <c r="H856" s="171">
        <v>294729.01</v>
      </c>
      <c r="I856" s="172">
        <f t="shared" si="59"/>
        <v>1.0009024900534902</v>
      </c>
      <c r="J856" s="171">
        <v>14173919.76</v>
      </c>
      <c r="K856" s="173">
        <f t="shared" si="65"/>
        <v>48.043319522567529</v>
      </c>
      <c r="L856" s="173">
        <f t="shared" si="63"/>
        <v>95029.655582592881</v>
      </c>
      <c r="M856" s="164" t="s">
        <v>196</v>
      </c>
    </row>
    <row r="857" spans="5:13" x14ac:dyDescent="0.25">
      <c r="E857" s="178" t="s">
        <v>55</v>
      </c>
      <c r="F857" s="179">
        <v>34</v>
      </c>
      <c r="G857" s="179">
        <v>62499.99</v>
      </c>
      <c r="H857" s="157">
        <v>294729.01</v>
      </c>
      <c r="I857" s="158">
        <f t="shared" si="59"/>
        <v>0.21205917259383458</v>
      </c>
      <c r="J857" s="179">
        <v>2127124.6596600004</v>
      </c>
      <c r="K857" s="163">
        <f t="shared" si="65"/>
        <v>7.2100118681903762</v>
      </c>
      <c r="L857" s="163">
        <f t="shared" si="63"/>
        <v>95036.865594461065</v>
      </c>
      <c r="M857" s="153" t="s">
        <v>171</v>
      </c>
    </row>
    <row r="858" spans="5:13" x14ac:dyDescent="0.25">
      <c r="E858" s="178" t="s">
        <v>55</v>
      </c>
      <c r="F858" s="179">
        <v>60</v>
      </c>
      <c r="G858" s="179">
        <v>62500</v>
      </c>
      <c r="H858" s="157">
        <v>294729.01</v>
      </c>
      <c r="I858" s="158">
        <f t="shared" si="59"/>
        <v>0.21205920652330762</v>
      </c>
      <c r="J858" s="179">
        <v>3753750</v>
      </c>
      <c r="K858" s="163">
        <f t="shared" si="65"/>
        <v>12.723552391398457</v>
      </c>
      <c r="L858" s="163">
        <f t="shared" si="63"/>
        <v>95049.589146852464</v>
      </c>
      <c r="M858" s="153" t="s">
        <v>171</v>
      </c>
    </row>
    <row r="859" spans="5:13" x14ac:dyDescent="0.25">
      <c r="E859" s="178" t="s">
        <v>55</v>
      </c>
      <c r="F859" s="179">
        <v>500</v>
      </c>
      <c r="G859" s="179">
        <v>62500</v>
      </c>
      <c r="H859" s="157">
        <v>294729.01</v>
      </c>
      <c r="I859" s="158">
        <f t="shared" si="59"/>
        <v>0.21205920652330762</v>
      </c>
      <c r="J859" s="179">
        <v>31281250</v>
      </c>
      <c r="K859" s="163">
        <f t="shared" si="65"/>
        <v>106.0296032616538</v>
      </c>
      <c r="L859" s="163">
        <f t="shared" si="63"/>
        <v>95155.618750114125</v>
      </c>
      <c r="M859" s="153" t="s">
        <v>171</v>
      </c>
    </row>
    <row r="860" spans="5:13" x14ac:dyDescent="0.25">
      <c r="E860" s="178" t="s">
        <v>55</v>
      </c>
      <c r="F860" s="179">
        <v>500</v>
      </c>
      <c r="G860" s="179">
        <v>62500</v>
      </c>
      <c r="H860" s="157">
        <v>294729.01</v>
      </c>
      <c r="I860" s="158">
        <f t="shared" si="59"/>
        <v>0.21205920652330762</v>
      </c>
      <c r="J860" s="179">
        <v>31281250</v>
      </c>
      <c r="K860" s="163">
        <f t="shared" si="65"/>
        <v>106.0296032616538</v>
      </c>
      <c r="L860" s="163">
        <f t="shared" si="63"/>
        <v>95261.648353375786</v>
      </c>
      <c r="M860" s="153" t="s">
        <v>171</v>
      </c>
    </row>
    <row r="861" spans="5:13" x14ac:dyDescent="0.25">
      <c r="E861" s="178" t="s">
        <v>55</v>
      </c>
      <c r="F861" s="179">
        <v>1906</v>
      </c>
      <c r="G861" s="179">
        <v>62500</v>
      </c>
      <c r="H861" s="157">
        <v>294729.01</v>
      </c>
      <c r="I861" s="158">
        <f t="shared" si="59"/>
        <v>0.21205920652330762</v>
      </c>
      <c r="J861" s="179">
        <v>119244125</v>
      </c>
      <c r="K861" s="163">
        <f t="shared" si="65"/>
        <v>404.18484763342434</v>
      </c>
      <c r="L861" s="163">
        <f t="shared" si="63"/>
        <v>95665.833201009213</v>
      </c>
      <c r="M861" s="153" t="s">
        <v>171</v>
      </c>
    </row>
    <row r="862" spans="5:13" x14ac:dyDescent="0.25">
      <c r="E862" s="165" t="s">
        <v>55</v>
      </c>
      <c r="F862" s="166">
        <v>48</v>
      </c>
      <c r="G862" s="166">
        <v>73000</v>
      </c>
      <c r="H862" s="166">
        <v>294729.01</v>
      </c>
      <c r="I862" s="158">
        <f t="shared" si="59"/>
        <v>0.2476851532192233</v>
      </c>
      <c r="J862" s="166">
        <v>3507504</v>
      </c>
      <c r="K862" s="167">
        <f>J862/H862</f>
        <v>11.90077624187724</v>
      </c>
      <c r="L862" s="167">
        <f t="shared" si="63"/>
        <v>95677.73397725109</v>
      </c>
      <c r="M862" s="164" t="s">
        <v>172</v>
      </c>
    </row>
    <row r="863" spans="5:13" x14ac:dyDescent="0.25">
      <c r="E863" s="165" t="s">
        <v>55</v>
      </c>
      <c r="F863" s="166">
        <v>5</v>
      </c>
      <c r="G863" s="166">
        <v>73000</v>
      </c>
      <c r="H863" s="166">
        <v>294729.01</v>
      </c>
      <c r="I863" s="158">
        <f t="shared" si="59"/>
        <v>0.2476851532192233</v>
      </c>
      <c r="J863" s="166">
        <v>365365.00099999999</v>
      </c>
      <c r="K863" s="167">
        <f>J863/H863</f>
        <v>1.2396641952551599</v>
      </c>
      <c r="L863" s="167">
        <f t="shared" si="63"/>
        <v>95678.97364144634</v>
      </c>
      <c r="M863" s="164" t="s">
        <v>172</v>
      </c>
    </row>
    <row r="864" spans="5:13" x14ac:dyDescent="0.25">
      <c r="E864" s="165" t="s">
        <v>55</v>
      </c>
      <c r="F864" s="166">
        <v>100</v>
      </c>
      <c r="G864" s="166">
        <v>74000</v>
      </c>
      <c r="H864" s="166">
        <v>294729.01</v>
      </c>
      <c r="I864" s="158">
        <f t="shared" si="59"/>
        <v>0.25107810052359625</v>
      </c>
      <c r="J864" s="166">
        <v>7407400</v>
      </c>
      <c r="K864" s="167">
        <f>J864/H864</f>
        <v>25.132917862411983</v>
      </c>
      <c r="L864" s="167">
        <f t="shared" si="63"/>
        <v>95704.106559308755</v>
      </c>
      <c r="M864" s="164" t="s">
        <v>172</v>
      </c>
    </row>
    <row r="865" spans="5:23" x14ac:dyDescent="0.25">
      <c r="E865" s="170" t="s">
        <v>55</v>
      </c>
      <c r="F865" s="171">
        <v>1</v>
      </c>
      <c r="G865" s="171">
        <v>181195</v>
      </c>
      <c r="H865" s="166">
        <v>294729.01</v>
      </c>
      <c r="I865" s="158">
        <f t="shared" si="59"/>
        <v>0.61478508681585164</v>
      </c>
      <c r="J865" s="171">
        <v>181376.19600000003</v>
      </c>
      <c r="K865" s="167">
        <f>J865/H865</f>
        <v>0.6153998752956148</v>
      </c>
      <c r="L865" s="167">
        <f t="shared" si="63"/>
        <v>95704.721959184055</v>
      </c>
      <c r="M865" s="164" t="s">
        <v>194</v>
      </c>
      <c r="P865" s="200"/>
      <c r="Q865" s="200"/>
      <c r="R865" s="200"/>
      <c r="S865" s="200"/>
      <c r="T865" s="200"/>
      <c r="U865" s="200"/>
      <c r="V865" s="200"/>
      <c r="W865" s="200"/>
    </row>
    <row r="866" spans="5:23" x14ac:dyDescent="0.25">
      <c r="E866" s="170" t="s">
        <v>55</v>
      </c>
      <c r="F866" s="171">
        <v>38</v>
      </c>
      <c r="G866" s="171">
        <v>8500</v>
      </c>
      <c r="H866" s="166">
        <v>294729.01</v>
      </c>
      <c r="I866" s="158">
        <f t="shared" si="59"/>
        <v>2.8840052087169835E-2</v>
      </c>
      <c r="J866" s="171">
        <v>323323.00099999999</v>
      </c>
      <c r="K866" s="167">
        <f t="shared" ref="K866:K886" si="66">F866*I866</f>
        <v>1.0959219793124537</v>
      </c>
      <c r="L866" s="167">
        <f t="shared" si="63"/>
        <v>95705.81788116337</v>
      </c>
      <c r="M866" s="164" t="s">
        <v>179</v>
      </c>
      <c r="P866" s="200"/>
      <c r="Q866" s="200"/>
      <c r="R866" s="200"/>
      <c r="S866" s="200"/>
      <c r="T866" s="200"/>
      <c r="U866" s="200"/>
      <c r="V866" s="200"/>
      <c r="W866" s="200"/>
    </row>
    <row r="867" spans="5:23" x14ac:dyDescent="0.25">
      <c r="E867" s="170" t="s">
        <v>55</v>
      </c>
      <c r="F867" s="171">
        <v>312</v>
      </c>
      <c r="G867" s="171">
        <v>8999.99</v>
      </c>
      <c r="H867" s="166">
        <v>294729.01</v>
      </c>
      <c r="I867" s="158">
        <f t="shared" si="59"/>
        <v>3.0536491809883253E-2</v>
      </c>
      <c r="J867" s="171">
        <v>2810804.8768799994</v>
      </c>
      <c r="K867" s="167">
        <f t="shared" si="66"/>
        <v>9.5273854446835742</v>
      </c>
      <c r="L867" s="167">
        <f t="shared" si="63"/>
        <v>95715.345266608056</v>
      </c>
      <c r="M867" s="164" t="s">
        <v>179</v>
      </c>
      <c r="P867" s="200"/>
      <c r="Q867" s="200"/>
      <c r="R867" s="200"/>
      <c r="S867" s="200"/>
      <c r="T867" s="200"/>
      <c r="U867" s="200"/>
      <c r="V867" s="200"/>
      <c r="W867" s="200"/>
    </row>
    <row r="868" spans="5:23" x14ac:dyDescent="0.25">
      <c r="E868" s="170">
        <v>44050</v>
      </c>
      <c r="F868" s="171">
        <v>3569416</v>
      </c>
      <c r="G868" s="171">
        <v>1.95</v>
      </c>
      <c r="H868" s="171">
        <v>294729.01</v>
      </c>
      <c r="I868" s="172">
        <f t="shared" si="59"/>
        <v>6.6162472435271974E-6</v>
      </c>
      <c r="J868" s="171">
        <v>6967321.5612000003</v>
      </c>
      <c r="K868" s="173">
        <f t="shared" si="66"/>
        <v>23.616138771001875</v>
      </c>
      <c r="L868" s="173">
        <f t="shared" si="63"/>
        <v>95738.961405379057</v>
      </c>
      <c r="M868" s="164" t="s">
        <v>175</v>
      </c>
      <c r="P868" s="200"/>
      <c r="Q868" s="200"/>
      <c r="R868" s="200"/>
      <c r="S868" s="200"/>
      <c r="T868" s="200"/>
      <c r="U868" s="200"/>
      <c r="V868" s="200"/>
      <c r="W868" s="200"/>
    </row>
    <row r="869" spans="5:23" x14ac:dyDescent="0.25">
      <c r="E869" s="170">
        <v>44050</v>
      </c>
      <c r="F869" s="171">
        <v>1000000</v>
      </c>
      <c r="G869" s="171">
        <v>2.1</v>
      </c>
      <c r="H869" s="171">
        <v>294729.01</v>
      </c>
      <c r="I869" s="172">
        <f t="shared" si="59"/>
        <v>7.1251893391831365E-6</v>
      </c>
      <c r="J869" s="171">
        <v>2102100</v>
      </c>
      <c r="K869" s="173">
        <f t="shared" si="66"/>
        <v>7.1251893391831365</v>
      </c>
      <c r="L869" s="173">
        <f t="shared" si="63"/>
        <v>95746.086594718246</v>
      </c>
      <c r="M869" s="164" t="s">
        <v>175</v>
      </c>
      <c r="P869" s="200"/>
      <c r="Q869" s="200"/>
      <c r="R869" s="200"/>
      <c r="S869" s="200"/>
      <c r="T869" s="200"/>
      <c r="U869" s="200"/>
      <c r="V869" s="200"/>
      <c r="W869" s="200"/>
    </row>
    <row r="870" spans="5:23" x14ac:dyDescent="0.25">
      <c r="E870" s="170">
        <v>44050</v>
      </c>
      <c r="F870" s="171">
        <v>50</v>
      </c>
      <c r="G870" s="171">
        <v>292495</v>
      </c>
      <c r="H870" s="171">
        <v>294729.01</v>
      </c>
      <c r="I870" s="172">
        <f t="shared" ref="I870:I874" si="67">G870/H870</f>
        <v>0.99242012179255779</v>
      </c>
      <c r="J870" s="171">
        <v>14639374.75</v>
      </c>
      <c r="K870" s="173">
        <f t="shared" si="66"/>
        <v>49.62100608962789</v>
      </c>
      <c r="L870" s="173">
        <f t="shared" si="63"/>
        <v>95795.707600807873</v>
      </c>
      <c r="M870" s="164" t="s">
        <v>196</v>
      </c>
      <c r="P870" s="200"/>
      <c r="Q870" s="200"/>
      <c r="R870" s="200"/>
      <c r="S870" s="200"/>
      <c r="T870" s="200"/>
      <c r="U870" s="200"/>
      <c r="V870" s="200"/>
      <c r="W870" s="200"/>
    </row>
    <row r="871" spans="5:23" x14ac:dyDescent="0.25">
      <c r="E871" s="170">
        <v>44050</v>
      </c>
      <c r="F871" s="171">
        <v>75</v>
      </c>
      <c r="G871" s="171">
        <v>292499</v>
      </c>
      <c r="H871" s="171">
        <v>294729.01</v>
      </c>
      <c r="I871" s="172">
        <f t="shared" si="67"/>
        <v>0.99243369358177536</v>
      </c>
      <c r="J871" s="171">
        <v>21959362.425000001</v>
      </c>
      <c r="K871" s="173">
        <f t="shared" si="66"/>
        <v>74.432527018633152</v>
      </c>
      <c r="L871" s="173">
        <f t="shared" si="63"/>
        <v>95870.140127826511</v>
      </c>
      <c r="M871" s="164" t="s">
        <v>196</v>
      </c>
      <c r="P871" s="200"/>
      <c r="Q871" s="200"/>
      <c r="R871" s="200"/>
      <c r="S871" s="200"/>
      <c r="T871" s="200"/>
      <c r="U871" s="200"/>
      <c r="V871" s="200"/>
      <c r="W871" s="200"/>
    </row>
    <row r="872" spans="5:23" x14ac:dyDescent="0.25">
      <c r="E872" s="170">
        <v>44050</v>
      </c>
      <c r="F872" s="171">
        <v>15</v>
      </c>
      <c r="G872" s="171">
        <v>292500</v>
      </c>
      <c r="H872" s="171">
        <v>294729.01</v>
      </c>
      <c r="I872" s="172">
        <f t="shared" si="67"/>
        <v>0.99243708652907969</v>
      </c>
      <c r="J872" s="171">
        <v>4391887.5</v>
      </c>
      <c r="K872" s="173">
        <f t="shared" si="66"/>
        <v>14.886556297936195</v>
      </c>
      <c r="L872" s="173">
        <f t="shared" si="63"/>
        <v>95885.026684124445</v>
      </c>
      <c r="M872" s="164" t="s">
        <v>196</v>
      </c>
      <c r="P872" s="201"/>
      <c r="Q872" s="202"/>
      <c r="R872" s="203"/>
      <c r="S872" s="30"/>
      <c r="T872" s="204"/>
      <c r="U872" s="205"/>
      <c r="V872" s="206"/>
      <c r="W872" s="200"/>
    </row>
    <row r="873" spans="5:23" x14ac:dyDescent="0.25">
      <c r="E873" s="170">
        <v>44050</v>
      </c>
      <c r="F873" s="171">
        <v>1</v>
      </c>
      <c r="G873" s="171">
        <v>294000</v>
      </c>
      <c r="H873" s="171">
        <v>294729.01</v>
      </c>
      <c r="I873" s="172">
        <f t="shared" si="67"/>
        <v>0.99752650748563909</v>
      </c>
      <c r="J873" s="171">
        <v>294294.00099999999</v>
      </c>
      <c r="K873" s="173">
        <f t="shared" si="66"/>
        <v>0.99752650748563909</v>
      </c>
      <c r="L873" s="173">
        <f t="shared" si="63"/>
        <v>95886.024210631935</v>
      </c>
      <c r="M873" s="164" t="s">
        <v>196</v>
      </c>
      <c r="P873" s="201"/>
      <c r="Q873" s="202"/>
      <c r="R873" s="203"/>
      <c r="S873" s="30"/>
      <c r="T873" s="204"/>
      <c r="U873" s="205"/>
      <c r="V873" s="206"/>
      <c r="W873" s="200"/>
    </row>
    <row r="874" spans="5:23" x14ac:dyDescent="0.25">
      <c r="E874" s="170">
        <v>44050</v>
      </c>
      <c r="F874" s="171">
        <v>14</v>
      </c>
      <c r="G874" s="171">
        <v>88999</v>
      </c>
      <c r="H874" s="171">
        <v>294729</v>
      </c>
      <c r="I874" s="172">
        <f t="shared" si="67"/>
        <v>0.30196892738753228</v>
      </c>
      <c r="J874" s="171">
        <v>1247231.986</v>
      </c>
      <c r="K874" s="173">
        <f t="shared" si="66"/>
        <v>4.2275649834254523</v>
      </c>
      <c r="L874" s="173">
        <f t="shared" si="63"/>
        <v>95890.251775615354</v>
      </c>
      <c r="M874" s="164" t="s">
        <v>174</v>
      </c>
      <c r="P874" s="201"/>
      <c r="Q874" s="202"/>
      <c r="R874" s="203"/>
      <c r="S874" s="30"/>
      <c r="T874" s="204"/>
      <c r="U874" s="205"/>
      <c r="V874" s="206"/>
      <c r="W874" s="200"/>
    </row>
    <row r="875" spans="5:23" x14ac:dyDescent="0.25">
      <c r="E875" s="170">
        <v>44050</v>
      </c>
      <c r="F875" s="207">
        <v>150</v>
      </c>
      <c r="G875" s="99">
        <v>29998</v>
      </c>
      <c r="H875" s="112">
        <v>294729.01</v>
      </c>
      <c r="I875" s="193">
        <f>G875/H875</f>
        <v>0.10178163323657892</v>
      </c>
      <c r="J875" s="114">
        <v>4504199.7</v>
      </c>
      <c r="K875" s="195">
        <f t="shared" si="66"/>
        <v>15.267244985486839</v>
      </c>
      <c r="L875" s="195">
        <f t="shared" si="63"/>
        <v>95905.519020600841</v>
      </c>
      <c r="M875" s="208" t="s">
        <v>199</v>
      </c>
      <c r="P875" s="201"/>
      <c r="Q875" s="202"/>
      <c r="R875" s="203"/>
      <c r="S875" s="30"/>
      <c r="T875" s="204"/>
      <c r="U875" s="205"/>
      <c r="V875" s="206"/>
      <c r="W875" s="200"/>
    </row>
    <row r="876" spans="5:23" x14ac:dyDescent="0.25">
      <c r="E876" s="209">
        <v>44051</v>
      </c>
      <c r="F876" s="198">
        <v>1000000</v>
      </c>
      <c r="G876" s="198">
        <v>2.12</v>
      </c>
      <c r="H876" s="198">
        <v>294729.01</v>
      </c>
      <c r="I876" s="210">
        <f t="shared" ref="I876:I939" si="68">G876/H876</f>
        <v>7.193048285270595E-6</v>
      </c>
      <c r="J876" s="198">
        <v>2122120</v>
      </c>
      <c r="K876" s="211">
        <f t="shared" si="66"/>
        <v>7.1930482852705948</v>
      </c>
      <c r="L876" s="211">
        <f t="shared" si="63"/>
        <v>95912.712068886118</v>
      </c>
      <c r="M876" s="164" t="s">
        <v>175</v>
      </c>
      <c r="P876" s="200"/>
      <c r="Q876" s="200"/>
      <c r="R876" s="200"/>
      <c r="S876" s="200"/>
      <c r="T876" s="200"/>
      <c r="U876" s="200"/>
      <c r="V876" s="200"/>
      <c r="W876" s="200"/>
    </row>
    <row r="877" spans="5:23" x14ac:dyDescent="0.25">
      <c r="E877" s="170">
        <v>44051</v>
      </c>
      <c r="F877" s="171">
        <v>4</v>
      </c>
      <c r="G877" s="171">
        <v>307999</v>
      </c>
      <c r="H877" s="171">
        <v>294729.01</v>
      </c>
      <c r="I877" s="172">
        <f t="shared" si="68"/>
        <v>1.0450243767995555</v>
      </c>
      <c r="J877" s="171">
        <v>1233227.996</v>
      </c>
      <c r="K877" s="173">
        <f t="shared" si="66"/>
        <v>4.180097507198222</v>
      </c>
      <c r="L877" s="173">
        <f t="shared" si="63"/>
        <v>95916.892166393314</v>
      </c>
      <c r="M877" s="164" t="s">
        <v>196</v>
      </c>
      <c r="P877" s="200"/>
      <c r="Q877" s="200"/>
      <c r="R877" s="200"/>
      <c r="S877" s="200"/>
      <c r="T877" s="200"/>
      <c r="U877" s="200"/>
      <c r="V877" s="200"/>
      <c r="W877" s="200"/>
    </row>
    <row r="878" spans="5:23" x14ac:dyDescent="0.25">
      <c r="E878" s="170">
        <v>44051</v>
      </c>
      <c r="F878" s="171">
        <v>80</v>
      </c>
      <c r="G878" s="171">
        <v>307999</v>
      </c>
      <c r="H878" s="171">
        <v>294729.01</v>
      </c>
      <c r="I878" s="172">
        <f t="shared" si="68"/>
        <v>1.0450243767995555</v>
      </c>
      <c r="J878" s="171">
        <v>24664559.920000002</v>
      </c>
      <c r="K878" s="173">
        <f t="shared" si="66"/>
        <v>83.601950143964444</v>
      </c>
      <c r="L878" s="173">
        <f t="shared" si="63"/>
        <v>96000.494116537273</v>
      </c>
      <c r="M878" s="164" t="s">
        <v>196</v>
      </c>
      <c r="P878" s="200"/>
      <c r="Q878" s="200"/>
      <c r="R878" s="200"/>
      <c r="S878" s="200"/>
      <c r="T878" s="200"/>
      <c r="U878" s="200"/>
      <c r="V878" s="200"/>
      <c r="W878" s="200"/>
    </row>
    <row r="879" spans="5:23" x14ac:dyDescent="0.25">
      <c r="E879" s="170">
        <v>44051</v>
      </c>
      <c r="F879" s="171">
        <v>6</v>
      </c>
      <c r="G879" s="171">
        <v>307999</v>
      </c>
      <c r="H879" s="171">
        <v>294729.01</v>
      </c>
      <c r="I879" s="172">
        <f t="shared" si="68"/>
        <v>1.0450243767995555</v>
      </c>
      <c r="J879" s="171">
        <v>1849841.9939999999</v>
      </c>
      <c r="K879" s="173">
        <f t="shared" si="66"/>
        <v>6.2701462607973326</v>
      </c>
      <c r="L879" s="173">
        <f t="shared" si="63"/>
        <v>96006.764262798068</v>
      </c>
      <c r="M879" s="164" t="s">
        <v>196</v>
      </c>
      <c r="P879" s="200"/>
      <c r="Q879" s="200"/>
      <c r="R879" s="200"/>
      <c r="S879" s="200"/>
      <c r="T879" s="200"/>
      <c r="U879" s="200"/>
      <c r="V879" s="200"/>
      <c r="W879" s="200"/>
    </row>
    <row r="880" spans="5:23" x14ac:dyDescent="0.25">
      <c r="E880" s="170">
        <v>44051</v>
      </c>
      <c r="F880" s="171">
        <v>33</v>
      </c>
      <c r="G880" s="171">
        <v>350000</v>
      </c>
      <c r="H880" s="171">
        <v>294729.01</v>
      </c>
      <c r="I880" s="172">
        <f t="shared" si="68"/>
        <v>1.1875315565305227</v>
      </c>
      <c r="J880" s="171">
        <v>11561550</v>
      </c>
      <c r="K880" s="173">
        <f t="shared" si="66"/>
        <v>39.188541365507248</v>
      </c>
      <c r="L880" s="173">
        <f t="shared" si="63"/>
        <v>96045.952804163579</v>
      </c>
      <c r="M880" s="164" t="s">
        <v>196</v>
      </c>
      <c r="P880" s="200"/>
      <c r="Q880" s="200"/>
      <c r="R880" s="200"/>
      <c r="S880" s="200"/>
      <c r="T880" s="200"/>
      <c r="U880" s="200"/>
      <c r="V880" s="200"/>
      <c r="W880" s="200"/>
    </row>
    <row r="881" spans="5:23" x14ac:dyDescent="0.25">
      <c r="E881" s="170">
        <v>44051</v>
      </c>
      <c r="F881" s="171">
        <v>19</v>
      </c>
      <c r="G881" s="171">
        <v>319999.99</v>
      </c>
      <c r="H881" s="171">
        <v>294729.01</v>
      </c>
      <c r="I881" s="172">
        <f t="shared" si="68"/>
        <v>1.0857431034698619</v>
      </c>
      <c r="J881" s="171">
        <v>6086079.8098099995</v>
      </c>
      <c r="K881" s="173">
        <f t="shared" si="66"/>
        <v>20.629118965927375</v>
      </c>
      <c r="L881" s="173">
        <f t="shared" si="63"/>
        <v>96066.581923129503</v>
      </c>
      <c r="M881" s="164" t="s">
        <v>196</v>
      </c>
      <c r="P881" s="200"/>
      <c r="Q881" s="200"/>
      <c r="R881" s="200"/>
      <c r="S881" s="200"/>
      <c r="T881" s="200"/>
      <c r="U881" s="200"/>
      <c r="V881" s="200"/>
      <c r="W881" s="200"/>
    </row>
    <row r="882" spans="5:23" ht="17.25" customHeight="1" x14ac:dyDescent="0.25">
      <c r="E882" s="170">
        <v>44051</v>
      </c>
      <c r="F882" s="171">
        <v>3</v>
      </c>
      <c r="G882" s="171">
        <v>293000</v>
      </c>
      <c r="H882" s="171">
        <v>294729.01</v>
      </c>
      <c r="I882" s="172">
        <f t="shared" si="68"/>
        <v>0.9941335601812662</v>
      </c>
      <c r="J882" s="171">
        <v>879879.00100000005</v>
      </c>
      <c r="K882" s="173">
        <f t="shared" si="66"/>
        <v>2.9824006805437984</v>
      </c>
      <c r="L882" s="173">
        <f t="shared" si="63"/>
        <v>96069.564323810046</v>
      </c>
      <c r="M882" s="164" t="s">
        <v>196</v>
      </c>
      <c r="P882" s="200"/>
      <c r="Q882" s="200"/>
      <c r="R882" s="200"/>
      <c r="S882" s="200"/>
      <c r="T882" s="200"/>
      <c r="U882" s="200"/>
      <c r="V882" s="200"/>
      <c r="W882" s="200"/>
    </row>
    <row r="883" spans="5:23" x14ac:dyDescent="0.25">
      <c r="E883" s="170">
        <v>44051</v>
      </c>
      <c r="F883" s="171">
        <v>1</v>
      </c>
      <c r="G883" s="171">
        <v>319999</v>
      </c>
      <c r="H883" s="171">
        <v>294729.01</v>
      </c>
      <c r="I883" s="172">
        <f t="shared" si="68"/>
        <v>1.0857397444520307</v>
      </c>
      <c r="J883" s="171">
        <v>320319</v>
      </c>
      <c r="K883" s="173">
        <f t="shared" si="66"/>
        <v>1.0857397444520307</v>
      </c>
      <c r="L883" s="173">
        <f t="shared" si="63"/>
        <v>96070.650063554494</v>
      </c>
      <c r="M883" s="164" t="s">
        <v>196</v>
      </c>
    </row>
    <row r="884" spans="5:23" x14ac:dyDescent="0.25">
      <c r="E884" s="170">
        <v>44051</v>
      </c>
      <c r="F884" s="171">
        <v>4</v>
      </c>
      <c r="G884" s="171">
        <v>293000</v>
      </c>
      <c r="H884" s="171">
        <v>294729.01</v>
      </c>
      <c r="I884" s="172">
        <f t="shared" si="68"/>
        <v>0.9941335601812662</v>
      </c>
      <c r="J884" s="171">
        <v>1173172</v>
      </c>
      <c r="K884" s="173">
        <f t="shared" si="66"/>
        <v>3.9765342407250648</v>
      </c>
      <c r="L884" s="173">
        <f t="shared" si="63"/>
        <v>96074.626597795213</v>
      </c>
      <c r="M884" s="164" t="s">
        <v>196</v>
      </c>
    </row>
    <row r="885" spans="5:23" x14ac:dyDescent="0.25">
      <c r="E885" s="178">
        <v>44053</v>
      </c>
      <c r="F885" s="179">
        <v>500</v>
      </c>
      <c r="G885" s="179">
        <v>63000</v>
      </c>
      <c r="H885" s="157">
        <v>280012.53000000003</v>
      </c>
      <c r="I885" s="158">
        <f t="shared" si="68"/>
        <v>0.22498993170055637</v>
      </c>
      <c r="J885" s="179">
        <v>31531500</v>
      </c>
      <c r="K885" s="163">
        <f t="shared" si="66"/>
        <v>112.49496585027818</v>
      </c>
      <c r="L885" s="163">
        <f t="shared" si="63"/>
        <v>96187.121563645487</v>
      </c>
      <c r="M885" s="153" t="s">
        <v>171</v>
      </c>
    </row>
    <row r="886" spans="5:23" x14ac:dyDescent="0.25">
      <c r="E886" s="178">
        <v>44053</v>
      </c>
      <c r="F886" s="179">
        <v>500</v>
      </c>
      <c r="G886" s="179">
        <v>63000</v>
      </c>
      <c r="H886" s="157">
        <v>280012.53000000003</v>
      </c>
      <c r="I886" s="158">
        <f t="shared" si="68"/>
        <v>0.22498993170055637</v>
      </c>
      <c r="J886" s="179">
        <v>31531500</v>
      </c>
      <c r="K886" s="163">
        <f t="shared" si="66"/>
        <v>112.49496585027818</v>
      </c>
      <c r="L886" s="163">
        <f t="shared" si="63"/>
        <v>96299.616529495761</v>
      </c>
      <c r="M886" s="153" t="s">
        <v>171</v>
      </c>
    </row>
    <row r="887" spans="5:23" x14ac:dyDescent="0.25">
      <c r="E887" s="165">
        <v>44053</v>
      </c>
      <c r="F887" s="166">
        <v>198</v>
      </c>
      <c r="G887" s="166">
        <v>75000</v>
      </c>
      <c r="H887" s="166">
        <v>280012.53000000003</v>
      </c>
      <c r="I887" s="158">
        <f t="shared" si="68"/>
        <v>0.26784515678637666</v>
      </c>
      <c r="J887" s="166">
        <v>14864850</v>
      </c>
      <c r="K887" s="167">
        <f>J887/H887</f>
        <v>53.086374384746279</v>
      </c>
      <c r="L887" s="167">
        <f t="shared" si="63"/>
        <v>96352.702903880505</v>
      </c>
      <c r="M887" s="164" t="s">
        <v>172</v>
      </c>
    </row>
    <row r="888" spans="5:23" x14ac:dyDescent="0.25">
      <c r="E888" s="165">
        <v>44053</v>
      </c>
      <c r="F888" s="166">
        <v>300</v>
      </c>
      <c r="G888" s="166">
        <v>80000</v>
      </c>
      <c r="H888" s="166">
        <v>280012.53000000003</v>
      </c>
      <c r="I888" s="158">
        <f t="shared" si="68"/>
        <v>0.28570150057213506</v>
      </c>
      <c r="J888" s="166">
        <v>24024000</v>
      </c>
      <c r="K888" s="167">
        <f>J888/H888</f>
        <v>85.796160621812163</v>
      </c>
      <c r="L888" s="167">
        <f t="shared" si="63"/>
        <v>96438.499064502321</v>
      </c>
      <c r="M888" s="164" t="s">
        <v>172</v>
      </c>
    </row>
    <row r="889" spans="5:23" x14ac:dyDescent="0.25">
      <c r="E889" s="165">
        <v>44053</v>
      </c>
      <c r="F889" s="166">
        <v>700</v>
      </c>
      <c r="G889" s="166">
        <v>80000</v>
      </c>
      <c r="H889" s="166">
        <v>280012.53000000003</v>
      </c>
      <c r="I889" s="158">
        <f t="shared" si="68"/>
        <v>0.28570150057213506</v>
      </c>
      <c r="J889" s="166">
        <v>56056000</v>
      </c>
      <c r="K889" s="167">
        <f>J889/H889</f>
        <v>200.19104145089506</v>
      </c>
      <c r="L889" s="167">
        <f t="shared" si="63"/>
        <v>96638.69010595321</v>
      </c>
      <c r="M889" s="164" t="s">
        <v>172</v>
      </c>
    </row>
    <row r="890" spans="5:23" x14ac:dyDescent="0.25">
      <c r="E890" s="170">
        <v>44053</v>
      </c>
      <c r="F890" s="171">
        <v>997000</v>
      </c>
      <c r="G890" s="171">
        <v>6.99</v>
      </c>
      <c r="H890" s="171">
        <v>280012.53000000003</v>
      </c>
      <c r="I890" s="172">
        <f t="shared" si="68"/>
        <v>2.4963168612490304E-5</v>
      </c>
      <c r="J890" s="171">
        <v>6975999.0300000003</v>
      </c>
      <c r="K890" s="173">
        <f t="shared" ref="K890:K896" si="69">F890*I890</f>
        <v>24.888279106652835</v>
      </c>
      <c r="L890" s="173">
        <f t="shared" si="63"/>
        <v>96663.578385059867</v>
      </c>
      <c r="M890" s="164" t="s">
        <v>185</v>
      </c>
    </row>
    <row r="891" spans="5:23" x14ac:dyDescent="0.25">
      <c r="E891" s="170">
        <v>44053</v>
      </c>
      <c r="F891" s="171">
        <v>30000</v>
      </c>
      <c r="G891" s="171">
        <v>6.82</v>
      </c>
      <c r="H891" s="171">
        <v>280012.53000000003</v>
      </c>
      <c r="I891" s="172">
        <f t="shared" si="68"/>
        <v>2.4356052923774516E-5</v>
      </c>
      <c r="J891" s="171">
        <v>204804.60099999997</v>
      </c>
      <c r="K891" s="173">
        <f t="shared" si="69"/>
        <v>0.73068158771323544</v>
      </c>
      <c r="L891" s="173">
        <f t="shared" si="63"/>
        <v>96664.309066647576</v>
      </c>
      <c r="M891" s="164" t="s">
        <v>185</v>
      </c>
    </row>
    <row r="892" spans="5:23" x14ac:dyDescent="0.2">
      <c r="E892" s="170">
        <v>44053</v>
      </c>
      <c r="F892" s="207">
        <v>1</v>
      </c>
      <c r="G892" s="113">
        <v>34000</v>
      </c>
      <c r="H892" s="112">
        <v>280012.53000000003</v>
      </c>
      <c r="I892" s="193">
        <f>G892/H892</f>
        <v>0.12142313774315741</v>
      </c>
      <c r="J892" s="114">
        <v>34050</v>
      </c>
      <c r="K892" s="212">
        <f t="shared" si="69"/>
        <v>0.12142313774315741</v>
      </c>
      <c r="L892" s="212">
        <f t="shared" si="63"/>
        <v>96664.430489785314</v>
      </c>
      <c r="M892" s="208" t="s">
        <v>199</v>
      </c>
    </row>
    <row r="893" spans="5:23" x14ac:dyDescent="0.25">
      <c r="E893" s="178" t="s">
        <v>57</v>
      </c>
      <c r="F893" s="179">
        <v>492</v>
      </c>
      <c r="G893" s="179">
        <v>62500</v>
      </c>
      <c r="H893" s="157">
        <v>285012.42</v>
      </c>
      <c r="I893" s="158">
        <f t="shared" si="68"/>
        <v>0.21928868924378805</v>
      </c>
      <c r="J893" s="179">
        <v>30780750</v>
      </c>
      <c r="K893" s="163">
        <f t="shared" si="69"/>
        <v>107.89003510794372</v>
      </c>
      <c r="L893" s="163">
        <f t="shared" si="63"/>
        <v>96772.320524893265</v>
      </c>
      <c r="M893" s="153" t="s">
        <v>171</v>
      </c>
    </row>
    <row r="894" spans="5:23" x14ac:dyDescent="0.25">
      <c r="E894" s="178" t="s">
        <v>57</v>
      </c>
      <c r="F894" s="179">
        <v>287</v>
      </c>
      <c r="G894" s="179">
        <v>64000</v>
      </c>
      <c r="H894" s="157">
        <v>285012.42</v>
      </c>
      <c r="I894" s="158">
        <f t="shared" si="68"/>
        <v>0.22455161778563898</v>
      </c>
      <c r="J894" s="179">
        <v>18386368</v>
      </c>
      <c r="K894" s="163">
        <f t="shared" si="69"/>
        <v>64.446314304478392</v>
      </c>
      <c r="L894" s="163">
        <f t="shared" si="63"/>
        <v>96836.76683919775</v>
      </c>
      <c r="M894" s="153" t="s">
        <v>171</v>
      </c>
    </row>
    <row r="895" spans="5:23" x14ac:dyDescent="0.25">
      <c r="E895" s="178" t="s">
        <v>57</v>
      </c>
      <c r="F895" s="179">
        <v>1651</v>
      </c>
      <c r="G895" s="179">
        <v>64000.01</v>
      </c>
      <c r="H895" s="157">
        <v>285012.42</v>
      </c>
      <c r="I895" s="158">
        <f t="shared" si="68"/>
        <v>0.22455165287182927</v>
      </c>
      <c r="J895" s="179">
        <v>105769680.52651002</v>
      </c>
      <c r="K895" s="163">
        <f t="shared" si="69"/>
        <v>370.73477889139014</v>
      </c>
      <c r="L895" s="163">
        <f t="shared" si="63"/>
        <v>97207.50161808914</v>
      </c>
      <c r="M895" s="153" t="s">
        <v>171</v>
      </c>
    </row>
    <row r="896" spans="5:23" x14ac:dyDescent="0.25">
      <c r="E896" s="178" t="s">
        <v>57</v>
      </c>
      <c r="F896" s="179">
        <v>1</v>
      </c>
      <c r="G896" s="179">
        <v>64000.01</v>
      </c>
      <c r="H896" s="157">
        <v>285012.42</v>
      </c>
      <c r="I896" s="158">
        <f t="shared" si="68"/>
        <v>0.22455165287182927</v>
      </c>
      <c r="J896" s="179">
        <v>64064.011009999995</v>
      </c>
      <c r="K896" s="163">
        <f t="shared" si="69"/>
        <v>0.22455165287182927</v>
      </c>
      <c r="L896" s="163">
        <f t="shared" si="63"/>
        <v>97207.726169742018</v>
      </c>
      <c r="M896" s="153" t="s">
        <v>171</v>
      </c>
    </row>
    <row r="897" spans="5:13" x14ac:dyDescent="0.25">
      <c r="E897" s="165" t="s">
        <v>57</v>
      </c>
      <c r="F897" s="166">
        <v>136</v>
      </c>
      <c r="G897" s="166">
        <v>82000</v>
      </c>
      <c r="H897" s="166">
        <v>285012.42</v>
      </c>
      <c r="I897" s="158">
        <f t="shared" si="68"/>
        <v>0.28770676028784992</v>
      </c>
      <c r="J897" s="166">
        <v>11163152</v>
      </c>
      <c r="K897" s="167">
        <f t="shared" ref="K897:K902" si="70">J897/H897</f>
        <v>39.167247518546738</v>
      </c>
      <c r="L897" s="167">
        <f t="shared" si="63"/>
        <v>97246.893417260566</v>
      </c>
      <c r="M897" s="164" t="s">
        <v>172</v>
      </c>
    </row>
    <row r="898" spans="5:13" x14ac:dyDescent="0.25">
      <c r="E898" s="165" t="s">
        <v>57</v>
      </c>
      <c r="F898" s="166">
        <v>22</v>
      </c>
      <c r="G898" s="166">
        <v>82000</v>
      </c>
      <c r="H898" s="166">
        <v>285012.42</v>
      </c>
      <c r="I898" s="158">
        <f t="shared" si="68"/>
        <v>0.28770676028784992</v>
      </c>
      <c r="J898" s="166">
        <v>1805804</v>
      </c>
      <c r="K898" s="167">
        <f t="shared" si="70"/>
        <v>6.3358782750590308</v>
      </c>
      <c r="L898" s="167">
        <f t="shared" si="63"/>
        <v>97253.229295535624</v>
      </c>
      <c r="M898" s="164" t="s">
        <v>172</v>
      </c>
    </row>
    <row r="899" spans="5:13" x14ac:dyDescent="0.25">
      <c r="E899" s="165" t="s">
        <v>57</v>
      </c>
      <c r="F899" s="166">
        <v>42</v>
      </c>
      <c r="G899" s="166">
        <v>82000</v>
      </c>
      <c r="H899" s="166">
        <v>285012.42</v>
      </c>
      <c r="I899" s="158">
        <f t="shared" si="68"/>
        <v>0.28770676028784992</v>
      </c>
      <c r="J899" s="166">
        <v>3447444</v>
      </c>
      <c r="K899" s="167">
        <f t="shared" si="70"/>
        <v>12.095767616021787</v>
      </c>
      <c r="L899" s="167">
        <f t="shared" si="63"/>
        <v>97265.325063151642</v>
      </c>
      <c r="M899" s="164" t="s">
        <v>172</v>
      </c>
    </row>
    <row r="900" spans="5:13" x14ac:dyDescent="0.25">
      <c r="E900" s="165" t="s">
        <v>57</v>
      </c>
      <c r="F900" s="166">
        <v>30</v>
      </c>
      <c r="G900" s="166">
        <v>81000</v>
      </c>
      <c r="H900" s="166">
        <v>285012.42</v>
      </c>
      <c r="I900" s="158">
        <f t="shared" si="68"/>
        <v>0.2841981412599493</v>
      </c>
      <c r="J900" s="166">
        <v>2432430</v>
      </c>
      <c r="K900" s="167">
        <f t="shared" si="70"/>
        <v>8.5344701820362783</v>
      </c>
      <c r="L900" s="167">
        <f t="shared" ref="L900:L963" si="71">L899+K900</f>
        <v>97273.859533333685</v>
      </c>
      <c r="M900" s="164" t="s">
        <v>172</v>
      </c>
    </row>
    <row r="901" spans="5:13" x14ac:dyDescent="0.25">
      <c r="E901" s="165" t="s">
        <v>57</v>
      </c>
      <c r="F901" s="166">
        <v>387</v>
      </c>
      <c r="G901" s="166">
        <v>82500</v>
      </c>
      <c r="H901" s="166">
        <v>285012.42</v>
      </c>
      <c r="I901" s="158">
        <f t="shared" si="68"/>
        <v>0.28946106980180025</v>
      </c>
      <c r="J901" s="166">
        <v>31959427.5</v>
      </c>
      <c r="K901" s="167">
        <f t="shared" si="70"/>
        <v>112.13345544730998</v>
      </c>
      <c r="L901" s="167">
        <f t="shared" si="71"/>
        <v>97385.992988780999</v>
      </c>
      <c r="M901" s="164" t="s">
        <v>172</v>
      </c>
    </row>
    <row r="902" spans="5:13" x14ac:dyDescent="0.25">
      <c r="E902" s="165" t="s">
        <v>57</v>
      </c>
      <c r="F902" s="166">
        <v>8</v>
      </c>
      <c r="G902" s="166">
        <v>82500</v>
      </c>
      <c r="H902" s="166">
        <v>285012.42</v>
      </c>
      <c r="I902" s="158">
        <f t="shared" si="68"/>
        <v>0.28946106980180025</v>
      </c>
      <c r="J902" s="166">
        <v>660660.00100000005</v>
      </c>
      <c r="K902" s="167">
        <f t="shared" si="70"/>
        <v>2.3180042504814353</v>
      </c>
      <c r="L902" s="167">
        <f t="shared" si="71"/>
        <v>97388.310993031482</v>
      </c>
      <c r="M902" s="164" t="s">
        <v>172</v>
      </c>
    </row>
    <row r="903" spans="5:13" x14ac:dyDescent="0.25">
      <c r="E903" s="170" t="s">
        <v>57</v>
      </c>
      <c r="F903" s="171">
        <v>4</v>
      </c>
      <c r="G903" s="171">
        <v>670000</v>
      </c>
      <c r="H903" s="166">
        <v>285012.42</v>
      </c>
      <c r="I903" s="158">
        <f t="shared" si="68"/>
        <v>2.3507747486934081</v>
      </c>
      <c r="J903" s="171">
        <v>2682680</v>
      </c>
      <c r="K903" s="167">
        <f t="shared" ref="K903:K918" si="72">F903*I903</f>
        <v>9.4030989947736323</v>
      </c>
      <c r="L903" s="167">
        <f t="shared" si="71"/>
        <v>97397.714092026261</v>
      </c>
      <c r="M903" s="187" t="s">
        <v>182</v>
      </c>
    </row>
    <row r="904" spans="5:13" x14ac:dyDescent="0.25">
      <c r="E904" s="170" t="s">
        <v>57</v>
      </c>
      <c r="F904" s="171">
        <v>1</v>
      </c>
      <c r="G904" s="171">
        <v>670000</v>
      </c>
      <c r="H904" s="166">
        <v>285012.42</v>
      </c>
      <c r="I904" s="158">
        <f t="shared" si="68"/>
        <v>2.3507747486934081</v>
      </c>
      <c r="J904" s="171">
        <v>670670.00100000005</v>
      </c>
      <c r="K904" s="167">
        <f t="shared" si="72"/>
        <v>2.3507747486934081</v>
      </c>
      <c r="L904" s="167">
        <f t="shared" si="71"/>
        <v>97400.064866774948</v>
      </c>
      <c r="M904" s="187" t="s">
        <v>182</v>
      </c>
    </row>
    <row r="905" spans="5:13" x14ac:dyDescent="0.25">
      <c r="E905" s="170" t="s">
        <v>57</v>
      </c>
      <c r="F905" s="171">
        <v>2</v>
      </c>
      <c r="G905" s="171">
        <v>690000</v>
      </c>
      <c r="H905" s="166">
        <v>285012.42</v>
      </c>
      <c r="I905" s="158">
        <f t="shared" si="68"/>
        <v>2.4209471292514202</v>
      </c>
      <c r="J905" s="171">
        <v>1381380</v>
      </c>
      <c r="K905" s="167">
        <f t="shared" si="72"/>
        <v>4.8418942585028404</v>
      </c>
      <c r="L905" s="167">
        <f t="shared" si="71"/>
        <v>97404.906761033446</v>
      </c>
      <c r="M905" s="187" t="s">
        <v>182</v>
      </c>
    </row>
    <row r="906" spans="5:13" x14ac:dyDescent="0.25">
      <c r="E906" s="170" t="s">
        <v>57</v>
      </c>
      <c r="F906" s="171">
        <v>20</v>
      </c>
      <c r="G906" s="171">
        <v>9500</v>
      </c>
      <c r="H906" s="166">
        <v>285012.42</v>
      </c>
      <c r="I906" s="158">
        <f t="shared" si="68"/>
        <v>3.3331880765055784E-2</v>
      </c>
      <c r="J906" s="171">
        <v>190190.00099999999</v>
      </c>
      <c r="K906" s="167">
        <f t="shared" si="72"/>
        <v>0.66663761530111565</v>
      </c>
      <c r="L906" s="167">
        <f t="shared" si="71"/>
        <v>97405.573398648747</v>
      </c>
      <c r="M906" s="164" t="s">
        <v>179</v>
      </c>
    </row>
    <row r="907" spans="5:13" x14ac:dyDescent="0.25">
      <c r="E907" s="170" t="s">
        <v>57</v>
      </c>
      <c r="F907" s="171">
        <v>4</v>
      </c>
      <c r="G907" s="171">
        <v>9700</v>
      </c>
      <c r="H907" s="166">
        <v>285012.42</v>
      </c>
      <c r="I907" s="158">
        <f t="shared" si="68"/>
        <v>3.4033604570635909E-2</v>
      </c>
      <c r="J907" s="171">
        <v>38850</v>
      </c>
      <c r="K907" s="167">
        <f t="shared" si="72"/>
        <v>0.13613441828254363</v>
      </c>
      <c r="L907" s="167">
        <f t="shared" si="71"/>
        <v>97405.709533067027</v>
      </c>
      <c r="M907" s="164" t="s">
        <v>179</v>
      </c>
    </row>
    <row r="908" spans="5:13" x14ac:dyDescent="0.25">
      <c r="E908" s="170" t="s">
        <v>57</v>
      </c>
      <c r="F908" s="171">
        <v>1</v>
      </c>
      <c r="G908" s="171">
        <v>10000</v>
      </c>
      <c r="H908" s="166">
        <v>285012.42</v>
      </c>
      <c r="I908" s="158">
        <f t="shared" si="68"/>
        <v>3.5086190279006092E-2</v>
      </c>
      <c r="J908" s="171">
        <v>10050</v>
      </c>
      <c r="K908" s="167">
        <f t="shared" si="72"/>
        <v>3.5086190279006092E-2</v>
      </c>
      <c r="L908" s="167">
        <f t="shared" si="71"/>
        <v>97405.744619257312</v>
      </c>
      <c r="M908" s="164" t="s">
        <v>179</v>
      </c>
    </row>
    <row r="909" spans="5:13" x14ac:dyDescent="0.25">
      <c r="E909" s="170" t="s">
        <v>57</v>
      </c>
      <c r="F909" s="171">
        <v>1</v>
      </c>
      <c r="G909" s="171">
        <v>800000</v>
      </c>
      <c r="H909" s="166">
        <v>285012.42</v>
      </c>
      <c r="I909" s="158">
        <f t="shared" si="68"/>
        <v>2.8068952223204873</v>
      </c>
      <c r="J909" s="171">
        <v>800800.00100000005</v>
      </c>
      <c r="K909" s="167">
        <f t="shared" si="72"/>
        <v>2.8068952223204873</v>
      </c>
      <c r="L909" s="167">
        <f t="shared" si="71"/>
        <v>97408.551514479637</v>
      </c>
      <c r="M909" s="164" t="s">
        <v>198</v>
      </c>
    </row>
    <row r="910" spans="5:13" x14ac:dyDescent="0.25">
      <c r="E910" s="170">
        <v>44054</v>
      </c>
      <c r="F910" s="171">
        <v>1656</v>
      </c>
      <c r="G910" s="171">
        <v>6</v>
      </c>
      <c r="H910" s="171">
        <v>285012.42</v>
      </c>
      <c r="I910" s="172">
        <f t="shared" si="68"/>
        <v>2.1051714167403653E-5</v>
      </c>
      <c r="J910" s="171">
        <v>9986</v>
      </c>
      <c r="K910" s="173">
        <f t="shared" si="72"/>
        <v>3.4861638661220447E-2</v>
      </c>
      <c r="L910" s="173">
        <f t="shared" si="71"/>
        <v>97408.586376118299</v>
      </c>
      <c r="M910" s="164" t="s">
        <v>185</v>
      </c>
    </row>
    <row r="911" spans="5:13" x14ac:dyDescent="0.25">
      <c r="E911" s="170">
        <v>44054</v>
      </c>
      <c r="F911" s="171">
        <v>57836</v>
      </c>
      <c r="G911" s="171">
        <v>6</v>
      </c>
      <c r="H911" s="171">
        <v>285012.42</v>
      </c>
      <c r="I911" s="172">
        <f t="shared" si="68"/>
        <v>2.1051714167403653E-5</v>
      </c>
      <c r="J911" s="171">
        <v>347363.01700000005</v>
      </c>
      <c r="K911" s="173">
        <f t="shared" si="72"/>
        <v>1.2175469405859578</v>
      </c>
      <c r="L911" s="173">
        <f t="shared" si="71"/>
        <v>97409.803923058891</v>
      </c>
      <c r="M911" s="164" t="s">
        <v>185</v>
      </c>
    </row>
    <row r="912" spans="5:13" x14ac:dyDescent="0.25">
      <c r="E912" s="170">
        <v>44054</v>
      </c>
      <c r="F912" s="171">
        <v>18630</v>
      </c>
      <c r="G912" s="171">
        <v>6.34</v>
      </c>
      <c r="H912" s="171">
        <v>285012.42</v>
      </c>
      <c r="I912" s="172">
        <f t="shared" si="68"/>
        <v>2.2244644636889861E-5</v>
      </c>
      <c r="J912" s="171">
        <v>118232.32000000001</v>
      </c>
      <c r="K912" s="173">
        <f t="shared" si="72"/>
        <v>0.41441772958525813</v>
      </c>
      <c r="L912" s="173">
        <f t="shared" si="71"/>
        <v>97410.218340788473</v>
      </c>
      <c r="M912" s="164" t="s">
        <v>185</v>
      </c>
    </row>
    <row r="913" spans="5:13" x14ac:dyDescent="0.25">
      <c r="E913" s="170">
        <v>44054</v>
      </c>
      <c r="F913" s="171">
        <v>223000</v>
      </c>
      <c r="G913" s="171">
        <v>1.75</v>
      </c>
      <c r="H913" s="171">
        <v>285012.42</v>
      </c>
      <c r="I913" s="172">
        <f t="shared" si="68"/>
        <v>6.1400832988260656E-6</v>
      </c>
      <c r="J913" s="171">
        <v>390640.25099999999</v>
      </c>
      <c r="K913" s="173">
        <f t="shared" si="72"/>
        <v>1.3692385756382126</v>
      </c>
      <c r="L913" s="173">
        <f t="shared" si="71"/>
        <v>97411.587579364117</v>
      </c>
      <c r="M913" s="164" t="s">
        <v>175</v>
      </c>
    </row>
    <row r="914" spans="5:13" x14ac:dyDescent="0.25">
      <c r="E914" s="170">
        <v>44054</v>
      </c>
      <c r="F914" s="171">
        <v>792082</v>
      </c>
      <c r="G914" s="171">
        <v>1.75</v>
      </c>
      <c r="H914" s="171">
        <v>285012.42</v>
      </c>
      <c r="I914" s="172">
        <f t="shared" si="68"/>
        <v>6.1400832988260656E-6</v>
      </c>
      <c r="J914" s="171">
        <v>1387529.6435</v>
      </c>
      <c r="K914" s="173">
        <f t="shared" si="72"/>
        <v>4.8634494595007478</v>
      </c>
      <c r="L914" s="173">
        <f t="shared" si="71"/>
        <v>97416.45102882362</v>
      </c>
      <c r="M914" s="164" t="s">
        <v>175</v>
      </c>
    </row>
    <row r="915" spans="5:13" x14ac:dyDescent="0.25">
      <c r="E915" s="170">
        <v>44054</v>
      </c>
      <c r="F915" s="171">
        <v>1</v>
      </c>
      <c r="G915" s="171">
        <v>309999</v>
      </c>
      <c r="H915" s="171">
        <v>285012.42</v>
      </c>
      <c r="I915" s="172">
        <f t="shared" si="68"/>
        <v>1.0876683900301609</v>
      </c>
      <c r="J915" s="171">
        <v>310309</v>
      </c>
      <c r="K915" s="173">
        <f t="shared" si="72"/>
        <v>1.0876683900301609</v>
      </c>
      <c r="L915" s="173">
        <f t="shared" si="71"/>
        <v>97417.538697213648</v>
      </c>
      <c r="M915" s="164" t="s">
        <v>196</v>
      </c>
    </row>
    <row r="916" spans="5:13" x14ac:dyDescent="0.25">
      <c r="E916" s="170">
        <v>44054</v>
      </c>
      <c r="F916" s="171">
        <v>5</v>
      </c>
      <c r="G916" s="171">
        <v>290000</v>
      </c>
      <c r="H916" s="171">
        <v>285012.42</v>
      </c>
      <c r="I916" s="172">
        <f t="shared" si="68"/>
        <v>1.0174995180911766</v>
      </c>
      <c r="J916" s="171">
        <v>1451450</v>
      </c>
      <c r="K916" s="173">
        <f t="shared" si="72"/>
        <v>5.0874975904558823</v>
      </c>
      <c r="L916" s="173">
        <f t="shared" si="71"/>
        <v>97422.626194804106</v>
      </c>
      <c r="M916" s="164" t="s">
        <v>196</v>
      </c>
    </row>
    <row r="917" spans="5:13" x14ac:dyDescent="0.25">
      <c r="E917" s="170">
        <v>44054</v>
      </c>
      <c r="F917" s="171">
        <v>1</v>
      </c>
      <c r="G917" s="171">
        <v>291900</v>
      </c>
      <c r="H917" s="171">
        <v>285012.42</v>
      </c>
      <c r="I917" s="172">
        <f t="shared" si="68"/>
        <v>1.0241658942441878</v>
      </c>
      <c r="J917" s="171">
        <v>292191.90100000001</v>
      </c>
      <c r="K917" s="173">
        <f t="shared" si="72"/>
        <v>1.0241658942441878</v>
      </c>
      <c r="L917" s="173">
        <f t="shared" si="71"/>
        <v>97423.650360698346</v>
      </c>
      <c r="M917" s="164" t="s">
        <v>196</v>
      </c>
    </row>
    <row r="918" spans="5:13" x14ac:dyDescent="0.25">
      <c r="E918" s="178" t="s">
        <v>58</v>
      </c>
      <c r="F918" s="179">
        <v>378</v>
      </c>
      <c r="G918" s="179">
        <v>65500</v>
      </c>
      <c r="H918" s="157">
        <v>288953.82</v>
      </c>
      <c r="I918" s="158">
        <f t="shared" si="68"/>
        <v>0.22667982032561465</v>
      </c>
      <c r="J918" s="179">
        <v>24783759</v>
      </c>
      <c r="K918" s="163">
        <f t="shared" si="72"/>
        <v>85.684972083082343</v>
      </c>
      <c r="L918" s="163">
        <f t="shared" si="71"/>
        <v>97509.335332781426</v>
      </c>
      <c r="M918" s="153" t="s">
        <v>171</v>
      </c>
    </row>
    <row r="919" spans="5:13" x14ac:dyDescent="0.25">
      <c r="E919" s="165" t="s">
        <v>58</v>
      </c>
      <c r="F919" s="166">
        <v>200</v>
      </c>
      <c r="G919" s="166">
        <v>85200</v>
      </c>
      <c r="H919" s="166">
        <v>288953.82</v>
      </c>
      <c r="I919" s="158">
        <f t="shared" si="68"/>
        <v>0.29485680445408197</v>
      </c>
      <c r="J919" s="166">
        <v>17057040</v>
      </c>
      <c r="K919" s="167">
        <f>J919/H919</f>
        <v>59.030332251707208</v>
      </c>
      <c r="L919" s="167">
        <f t="shared" si="71"/>
        <v>97568.36566503314</v>
      </c>
      <c r="M919" s="164" t="s">
        <v>172</v>
      </c>
    </row>
    <row r="920" spans="5:13" x14ac:dyDescent="0.25">
      <c r="E920" s="165" t="s">
        <v>58</v>
      </c>
      <c r="F920" s="166">
        <v>5</v>
      </c>
      <c r="G920" s="166">
        <v>85200</v>
      </c>
      <c r="H920" s="166">
        <v>288953.82</v>
      </c>
      <c r="I920" s="158">
        <f t="shared" si="68"/>
        <v>0.29485680445408197</v>
      </c>
      <c r="J920" s="166">
        <v>426426.00099999999</v>
      </c>
      <c r="K920" s="167">
        <f>J920/H920</f>
        <v>1.4757583097534408</v>
      </c>
      <c r="L920" s="167">
        <f t="shared" si="71"/>
        <v>97569.841423342892</v>
      </c>
      <c r="M920" s="164" t="s">
        <v>172</v>
      </c>
    </row>
    <row r="921" spans="5:13" x14ac:dyDescent="0.25">
      <c r="E921" s="165" t="s">
        <v>58</v>
      </c>
      <c r="F921" s="166">
        <v>250</v>
      </c>
      <c r="G921" s="166">
        <v>85200</v>
      </c>
      <c r="H921" s="166">
        <v>288953.82</v>
      </c>
      <c r="I921" s="158">
        <f t="shared" si="68"/>
        <v>0.29485680445408197</v>
      </c>
      <c r="J921" s="166">
        <v>21321300</v>
      </c>
      <c r="K921" s="167">
        <f>J921/H921</f>
        <v>73.787915314634006</v>
      </c>
      <c r="L921" s="167">
        <f t="shared" si="71"/>
        <v>97643.629338657527</v>
      </c>
      <c r="M921" s="164" t="s">
        <v>172</v>
      </c>
    </row>
    <row r="922" spans="5:13" x14ac:dyDescent="0.25">
      <c r="E922" s="170" t="s">
        <v>58</v>
      </c>
      <c r="F922" s="171">
        <v>7</v>
      </c>
      <c r="G922" s="171">
        <v>737000</v>
      </c>
      <c r="H922" s="166">
        <v>288953.82</v>
      </c>
      <c r="I922" s="158">
        <f t="shared" si="68"/>
        <v>2.5505805737401221</v>
      </c>
      <c r="J922" s="171">
        <v>5164159</v>
      </c>
      <c r="K922" s="167">
        <f t="shared" ref="K922:K948" si="73">F922*I922</f>
        <v>17.854064016180857</v>
      </c>
      <c r="L922" s="167">
        <f t="shared" si="71"/>
        <v>97661.483402673708</v>
      </c>
      <c r="M922" s="187" t="s">
        <v>182</v>
      </c>
    </row>
    <row r="923" spans="5:13" x14ac:dyDescent="0.25">
      <c r="E923" s="170" t="s">
        <v>58</v>
      </c>
      <c r="F923" s="171">
        <v>4</v>
      </c>
      <c r="G923" s="171">
        <v>740000</v>
      </c>
      <c r="H923" s="166">
        <v>288953.82</v>
      </c>
      <c r="I923" s="158">
        <f t="shared" si="68"/>
        <v>2.5609628555870967</v>
      </c>
      <c r="J923" s="171">
        <v>2962960</v>
      </c>
      <c r="K923" s="167">
        <f t="shared" si="73"/>
        <v>10.243851422348387</v>
      </c>
      <c r="L923" s="167">
        <f t="shared" si="71"/>
        <v>97671.727254096055</v>
      </c>
      <c r="M923" s="187" t="s">
        <v>182</v>
      </c>
    </row>
    <row r="924" spans="5:13" x14ac:dyDescent="0.25">
      <c r="E924" s="170">
        <v>44055</v>
      </c>
      <c r="F924" s="171">
        <v>400000</v>
      </c>
      <c r="G924" s="171">
        <v>6.84</v>
      </c>
      <c r="H924" s="171">
        <v>288953.82</v>
      </c>
      <c r="I924" s="172">
        <f t="shared" si="68"/>
        <v>2.3671602611102353E-5</v>
      </c>
      <c r="J924" s="171">
        <v>2738736</v>
      </c>
      <c r="K924" s="173">
        <f t="shared" si="73"/>
        <v>9.4686410444409415</v>
      </c>
      <c r="L924" s="173">
        <f t="shared" si="71"/>
        <v>97681.195895140496</v>
      </c>
      <c r="M924" s="164" t="s">
        <v>185</v>
      </c>
    </row>
    <row r="925" spans="5:13" x14ac:dyDescent="0.25">
      <c r="E925" s="170">
        <v>44055</v>
      </c>
      <c r="F925" s="171">
        <v>139664</v>
      </c>
      <c r="G925" s="171">
        <v>6.85</v>
      </c>
      <c r="H925" s="171">
        <v>288953.82</v>
      </c>
      <c r="I925" s="172">
        <f t="shared" si="68"/>
        <v>2.3706210217258937E-5</v>
      </c>
      <c r="J925" s="171">
        <v>957655.09939999995</v>
      </c>
      <c r="K925" s="173">
        <f t="shared" si="73"/>
        <v>3.3109041437832523</v>
      </c>
      <c r="L925" s="173">
        <f t="shared" si="71"/>
        <v>97684.506799284281</v>
      </c>
      <c r="M925" s="164" t="s">
        <v>185</v>
      </c>
    </row>
    <row r="926" spans="5:13" x14ac:dyDescent="0.25">
      <c r="E926" s="170">
        <v>44055</v>
      </c>
      <c r="F926" s="171">
        <v>500000</v>
      </c>
      <c r="G926" s="171">
        <v>6.93</v>
      </c>
      <c r="H926" s="171">
        <v>288953.82</v>
      </c>
      <c r="I926" s="172">
        <f t="shared" si="68"/>
        <v>2.3983071066511597E-5</v>
      </c>
      <c r="J926" s="171">
        <v>3468465</v>
      </c>
      <c r="K926" s="173">
        <f t="shared" si="73"/>
        <v>11.991535533255798</v>
      </c>
      <c r="L926" s="173">
        <f t="shared" si="71"/>
        <v>97696.49833481753</v>
      </c>
      <c r="M926" s="164" t="s">
        <v>185</v>
      </c>
    </row>
    <row r="927" spans="5:13" x14ac:dyDescent="0.25">
      <c r="E927" s="170">
        <v>44055</v>
      </c>
      <c r="F927" s="171">
        <v>199000</v>
      </c>
      <c r="G927" s="171">
        <v>6.97</v>
      </c>
      <c r="H927" s="171">
        <v>288953.82</v>
      </c>
      <c r="I927" s="172">
        <f t="shared" si="68"/>
        <v>2.4121501491137925E-5</v>
      </c>
      <c r="J927" s="171">
        <v>1388417.03</v>
      </c>
      <c r="K927" s="173">
        <f t="shared" si="73"/>
        <v>4.8001787967364473</v>
      </c>
      <c r="L927" s="173">
        <f t="shared" si="71"/>
        <v>97701.298513614267</v>
      </c>
      <c r="M927" s="164" t="s">
        <v>185</v>
      </c>
    </row>
    <row r="928" spans="5:13" x14ac:dyDescent="0.25">
      <c r="E928" s="170">
        <v>44055</v>
      </c>
      <c r="F928" s="171">
        <v>1000</v>
      </c>
      <c r="G928" s="171">
        <v>6.97</v>
      </c>
      <c r="H928" s="171">
        <v>288953.82</v>
      </c>
      <c r="I928" s="172">
        <f t="shared" si="68"/>
        <v>2.4121501491137925E-5</v>
      </c>
      <c r="J928" s="171">
        <v>7020</v>
      </c>
      <c r="K928" s="173">
        <f t="shared" si="73"/>
        <v>2.4121501491137926E-2</v>
      </c>
      <c r="L928" s="173">
        <f t="shared" si="71"/>
        <v>97701.322635115765</v>
      </c>
      <c r="M928" s="164" t="s">
        <v>185</v>
      </c>
    </row>
    <row r="929" spans="5:13" x14ac:dyDescent="0.25">
      <c r="E929" s="170">
        <v>44055</v>
      </c>
      <c r="F929" s="171">
        <v>500000</v>
      </c>
      <c r="G929" s="171">
        <v>7.55</v>
      </c>
      <c r="H929" s="171">
        <v>288953.82</v>
      </c>
      <c r="I929" s="172">
        <f t="shared" si="68"/>
        <v>2.6128742648219702E-5</v>
      </c>
      <c r="J929" s="171">
        <v>3778775</v>
      </c>
      <c r="K929" s="173">
        <f t="shared" si="73"/>
        <v>13.064371324109851</v>
      </c>
      <c r="L929" s="173">
        <f t="shared" si="71"/>
        <v>97714.38700643988</v>
      </c>
      <c r="M929" s="164" t="s">
        <v>185</v>
      </c>
    </row>
    <row r="930" spans="5:13" x14ac:dyDescent="0.25">
      <c r="E930" s="170">
        <v>44055</v>
      </c>
      <c r="F930" s="171">
        <v>43000</v>
      </c>
      <c r="G930" s="171">
        <v>1.89</v>
      </c>
      <c r="H930" s="171">
        <v>288953.82</v>
      </c>
      <c r="I930" s="172">
        <f t="shared" si="68"/>
        <v>6.5408375635940718E-6</v>
      </c>
      <c r="J930" s="171">
        <v>81351.270999999993</v>
      </c>
      <c r="K930" s="173">
        <f t="shared" si="73"/>
        <v>0.28125601523454508</v>
      </c>
      <c r="L930" s="173">
        <f t="shared" si="71"/>
        <v>97714.668262455118</v>
      </c>
      <c r="M930" s="164" t="s">
        <v>175</v>
      </c>
    </row>
    <row r="931" spans="5:13" x14ac:dyDescent="0.25">
      <c r="E931" s="170">
        <v>44055</v>
      </c>
      <c r="F931" s="171">
        <v>2</v>
      </c>
      <c r="G931" s="171">
        <v>291000</v>
      </c>
      <c r="H931" s="171">
        <v>288953</v>
      </c>
      <c r="I931" s="172">
        <f t="shared" si="68"/>
        <v>1.0070841970839548</v>
      </c>
      <c r="J931" s="171">
        <v>582582.00100000005</v>
      </c>
      <c r="K931" s="173">
        <f t="shared" si="73"/>
        <v>2.0141683941679096</v>
      </c>
      <c r="L931" s="173">
        <f t="shared" si="71"/>
        <v>97716.68243084928</v>
      </c>
      <c r="M931" s="164" t="s">
        <v>196</v>
      </c>
    </row>
    <row r="932" spans="5:13" x14ac:dyDescent="0.25">
      <c r="E932" s="170">
        <v>44055</v>
      </c>
      <c r="F932" s="171">
        <v>4</v>
      </c>
      <c r="G932" s="171">
        <v>291900</v>
      </c>
      <c r="H932" s="171">
        <v>288953</v>
      </c>
      <c r="I932" s="172">
        <f t="shared" si="68"/>
        <v>1.0101988904769981</v>
      </c>
      <c r="J932" s="171">
        <v>1168767.6000000001</v>
      </c>
      <c r="K932" s="173">
        <f t="shared" si="73"/>
        <v>4.0407955619079923</v>
      </c>
      <c r="L932" s="173">
        <f t="shared" si="71"/>
        <v>97720.723226411181</v>
      </c>
      <c r="M932" s="164" t="s">
        <v>196</v>
      </c>
    </row>
    <row r="933" spans="5:13" x14ac:dyDescent="0.25">
      <c r="E933" s="170">
        <v>44055</v>
      </c>
      <c r="F933" s="171">
        <v>10</v>
      </c>
      <c r="G933" s="171">
        <v>88000</v>
      </c>
      <c r="H933" s="171">
        <v>288953</v>
      </c>
      <c r="I933" s="172">
        <f t="shared" si="68"/>
        <v>0.3045477984308867</v>
      </c>
      <c r="J933" s="171">
        <v>880880.00100000005</v>
      </c>
      <c r="K933" s="173">
        <f t="shared" si="73"/>
        <v>3.0454779843088668</v>
      </c>
      <c r="L933" s="173">
        <f t="shared" si="71"/>
        <v>97723.768704395494</v>
      </c>
      <c r="M933" s="164" t="s">
        <v>174</v>
      </c>
    </row>
    <row r="934" spans="5:13" x14ac:dyDescent="0.25">
      <c r="E934" s="170">
        <v>44056</v>
      </c>
      <c r="F934" s="171">
        <v>247130</v>
      </c>
      <c r="G934" s="171">
        <v>8.02</v>
      </c>
      <c r="H934" s="171">
        <v>298781.93</v>
      </c>
      <c r="I934" s="172">
        <f t="shared" si="68"/>
        <v>2.6842319413359435E-5</v>
      </c>
      <c r="J934" s="171">
        <v>1983964.5825999998</v>
      </c>
      <c r="K934" s="173">
        <f t="shared" si="73"/>
        <v>6.6335423966235174</v>
      </c>
      <c r="L934" s="173">
        <f t="shared" si="71"/>
        <v>97730.402246792117</v>
      </c>
      <c r="M934" s="164" t="s">
        <v>185</v>
      </c>
    </row>
    <row r="935" spans="5:13" x14ac:dyDescent="0.25">
      <c r="E935" s="170">
        <v>44056</v>
      </c>
      <c r="F935" s="171">
        <v>270000</v>
      </c>
      <c r="G935" s="171">
        <v>8.02</v>
      </c>
      <c r="H935" s="171">
        <v>298781.93</v>
      </c>
      <c r="I935" s="172">
        <f t="shared" si="68"/>
        <v>2.6842319413359435E-5</v>
      </c>
      <c r="J935" s="171">
        <v>2167565.4</v>
      </c>
      <c r="K935" s="173">
        <f t="shared" si="73"/>
        <v>7.2474262416070472</v>
      </c>
      <c r="L935" s="173">
        <f t="shared" si="71"/>
        <v>97737.649673033724</v>
      </c>
      <c r="M935" s="164" t="s">
        <v>185</v>
      </c>
    </row>
    <row r="936" spans="5:13" x14ac:dyDescent="0.25">
      <c r="E936" s="170">
        <v>44056</v>
      </c>
      <c r="F936" s="171">
        <v>400000</v>
      </c>
      <c r="G936" s="171">
        <v>8</v>
      </c>
      <c r="H936" s="171">
        <v>298781.93</v>
      </c>
      <c r="I936" s="172">
        <f t="shared" si="68"/>
        <v>2.6775380960957045E-5</v>
      </c>
      <c r="J936" s="171">
        <v>3203200</v>
      </c>
      <c r="K936" s="173">
        <f t="shared" si="73"/>
        <v>10.710152384382818</v>
      </c>
      <c r="L936" s="173">
        <f t="shared" si="71"/>
        <v>97748.359825418112</v>
      </c>
      <c r="M936" s="164" t="s">
        <v>185</v>
      </c>
    </row>
    <row r="937" spans="5:13" x14ac:dyDescent="0.25">
      <c r="E937" s="170">
        <v>44056</v>
      </c>
      <c r="F937" s="171">
        <v>300000</v>
      </c>
      <c r="G937" s="171">
        <v>8</v>
      </c>
      <c r="H937" s="171">
        <v>298781.93</v>
      </c>
      <c r="I937" s="172">
        <f t="shared" si="68"/>
        <v>2.6775380960957045E-5</v>
      </c>
      <c r="J937" s="171">
        <v>2402400</v>
      </c>
      <c r="K937" s="173">
        <f t="shared" si="73"/>
        <v>8.0326142882871139</v>
      </c>
      <c r="L937" s="173">
        <f t="shared" si="71"/>
        <v>97756.392439706397</v>
      </c>
      <c r="M937" s="164" t="s">
        <v>185</v>
      </c>
    </row>
    <row r="938" spans="5:13" x14ac:dyDescent="0.25">
      <c r="E938" s="170">
        <v>44056</v>
      </c>
      <c r="F938" s="171">
        <v>500000</v>
      </c>
      <c r="G938" s="171">
        <v>8</v>
      </c>
      <c r="H938" s="171">
        <v>298781.93</v>
      </c>
      <c r="I938" s="172">
        <f t="shared" si="68"/>
        <v>2.6775380960957045E-5</v>
      </c>
      <c r="J938" s="171">
        <v>4004000</v>
      </c>
      <c r="K938" s="173">
        <f t="shared" si="73"/>
        <v>13.387690480478522</v>
      </c>
      <c r="L938" s="173">
        <f t="shared" si="71"/>
        <v>97769.780130186875</v>
      </c>
      <c r="M938" s="164" t="s">
        <v>185</v>
      </c>
    </row>
    <row r="939" spans="5:13" x14ac:dyDescent="0.25">
      <c r="E939" s="170">
        <v>44056</v>
      </c>
      <c r="F939" s="171">
        <v>1000000</v>
      </c>
      <c r="G939" s="171">
        <v>2.16</v>
      </c>
      <c r="H939" s="171">
        <v>298781.93</v>
      </c>
      <c r="I939" s="172">
        <f t="shared" si="68"/>
        <v>7.2293528594584023E-6</v>
      </c>
      <c r="J939" s="171">
        <v>2162160</v>
      </c>
      <c r="K939" s="173">
        <f t="shared" si="73"/>
        <v>7.2293528594584027</v>
      </c>
      <c r="L939" s="173">
        <f t="shared" si="71"/>
        <v>97777.009483046335</v>
      </c>
      <c r="M939" s="164" t="s">
        <v>175</v>
      </c>
    </row>
    <row r="940" spans="5:13" x14ac:dyDescent="0.25">
      <c r="E940" s="170">
        <v>44056</v>
      </c>
      <c r="F940" s="171">
        <v>2</v>
      </c>
      <c r="G940" s="171">
        <v>133500</v>
      </c>
      <c r="H940" s="171">
        <v>298781.93</v>
      </c>
      <c r="I940" s="172">
        <f t="shared" ref="I940:I1003" si="74">G940/H940</f>
        <v>0.44681416978597066</v>
      </c>
      <c r="J940" s="171">
        <v>267267.00099999999</v>
      </c>
      <c r="K940" s="173">
        <f t="shared" si="73"/>
        <v>0.89362833957194132</v>
      </c>
      <c r="L940" s="173">
        <f t="shared" si="71"/>
        <v>97777.903111385909</v>
      </c>
      <c r="M940" s="164" t="s">
        <v>177</v>
      </c>
    </row>
    <row r="941" spans="5:13" x14ac:dyDescent="0.25">
      <c r="E941" s="170">
        <v>44056</v>
      </c>
      <c r="F941" s="171">
        <v>10</v>
      </c>
      <c r="G941" s="171">
        <v>348998</v>
      </c>
      <c r="H941" s="171">
        <v>298781</v>
      </c>
      <c r="I941" s="172">
        <f t="shared" si="74"/>
        <v>1.1680729363647622</v>
      </c>
      <c r="J941" s="171">
        <v>3493469.98</v>
      </c>
      <c r="K941" s="173">
        <f t="shared" si="73"/>
        <v>11.680729363647622</v>
      </c>
      <c r="L941" s="173">
        <f t="shared" si="71"/>
        <v>97789.583840749561</v>
      </c>
      <c r="M941" s="164" t="s">
        <v>196</v>
      </c>
    </row>
    <row r="942" spans="5:13" x14ac:dyDescent="0.25">
      <c r="E942" s="170">
        <v>44056</v>
      </c>
      <c r="F942" s="171">
        <v>9</v>
      </c>
      <c r="G942" s="171">
        <v>348999</v>
      </c>
      <c r="H942" s="171">
        <v>298781</v>
      </c>
      <c r="I942" s="172">
        <f t="shared" si="74"/>
        <v>1.1680762832978</v>
      </c>
      <c r="J942" s="171">
        <v>3144131.9909999995</v>
      </c>
      <c r="K942" s="173">
        <f t="shared" si="73"/>
        <v>10.5126865496802</v>
      </c>
      <c r="L942" s="173">
        <f t="shared" si="71"/>
        <v>97800.096527299247</v>
      </c>
      <c r="M942" s="164" t="s">
        <v>196</v>
      </c>
    </row>
    <row r="943" spans="5:13" x14ac:dyDescent="0.25">
      <c r="E943" s="170">
        <v>44056</v>
      </c>
      <c r="F943" s="171">
        <v>50</v>
      </c>
      <c r="G943" s="171">
        <v>92500</v>
      </c>
      <c r="H943" s="171">
        <v>29881</v>
      </c>
      <c r="I943" s="172">
        <f t="shared" si="74"/>
        <v>3.0956125966333121</v>
      </c>
      <c r="J943" s="171">
        <v>4629625</v>
      </c>
      <c r="K943" s="173">
        <f t="shared" si="73"/>
        <v>154.78062983166561</v>
      </c>
      <c r="L943" s="173">
        <f t="shared" si="71"/>
        <v>97954.877157130919</v>
      </c>
      <c r="M943" s="164" t="s">
        <v>174</v>
      </c>
    </row>
    <row r="944" spans="5:13" x14ac:dyDescent="0.25">
      <c r="E944" s="97" t="s">
        <v>111</v>
      </c>
      <c r="F944" s="207">
        <v>1</v>
      </c>
      <c r="G944" s="99">
        <v>45900</v>
      </c>
      <c r="H944" s="100">
        <v>298781.93</v>
      </c>
      <c r="I944" s="213">
        <f>G944/H944</f>
        <v>0.15362374826349104</v>
      </c>
      <c r="J944" s="171">
        <v>45950</v>
      </c>
      <c r="K944" s="191">
        <f t="shared" si="73"/>
        <v>0.15362374826349104</v>
      </c>
      <c r="L944" s="191">
        <f t="shared" si="71"/>
        <v>97955.030780879184</v>
      </c>
      <c r="M944" s="164" t="s">
        <v>199</v>
      </c>
    </row>
    <row r="945" spans="5:13" x14ac:dyDescent="0.25">
      <c r="E945" s="170" t="s">
        <v>131</v>
      </c>
      <c r="F945" s="171">
        <v>6</v>
      </c>
      <c r="G945" s="171">
        <v>80</v>
      </c>
      <c r="H945" s="166">
        <v>298781.93</v>
      </c>
      <c r="I945" s="158">
        <f t="shared" si="74"/>
        <v>2.6775380960957043E-4</v>
      </c>
      <c r="J945" s="171">
        <v>530</v>
      </c>
      <c r="K945" s="167">
        <f t="shared" si="73"/>
        <v>1.6065228576574225E-3</v>
      </c>
      <c r="L945" s="167">
        <f t="shared" si="71"/>
        <v>97955.03238740204</v>
      </c>
      <c r="M945" s="164" t="s">
        <v>178</v>
      </c>
    </row>
    <row r="946" spans="5:13" x14ac:dyDescent="0.25">
      <c r="E946" s="170" t="s">
        <v>131</v>
      </c>
      <c r="F946" s="171">
        <v>5</v>
      </c>
      <c r="G946" s="171">
        <v>745000</v>
      </c>
      <c r="H946" s="166">
        <v>298781.93</v>
      </c>
      <c r="I946" s="158">
        <f t="shared" si="74"/>
        <v>2.4934573519891248</v>
      </c>
      <c r="J946" s="171">
        <v>3728725</v>
      </c>
      <c r="K946" s="167">
        <f t="shared" si="73"/>
        <v>12.467286759945624</v>
      </c>
      <c r="L946" s="167">
        <f t="shared" si="71"/>
        <v>97967.499674161983</v>
      </c>
      <c r="M946" s="187" t="s">
        <v>182</v>
      </c>
    </row>
    <row r="947" spans="5:13" x14ac:dyDescent="0.25">
      <c r="E947" s="170" t="s">
        <v>131</v>
      </c>
      <c r="F947" s="171">
        <v>208</v>
      </c>
      <c r="G947" s="171">
        <v>11500</v>
      </c>
      <c r="H947" s="166">
        <v>298781.93</v>
      </c>
      <c r="I947" s="158">
        <f t="shared" si="74"/>
        <v>3.8489610131375751E-2</v>
      </c>
      <c r="J947" s="171">
        <v>2394392</v>
      </c>
      <c r="K947" s="167">
        <f t="shared" si="73"/>
        <v>8.0058389073261562</v>
      </c>
      <c r="L947" s="167">
        <f t="shared" si="71"/>
        <v>97975.505513069307</v>
      </c>
      <c r="M947" s="164" t="s">
        <v>179</v>
      </c>
    </row>
    <row r="948" spans="5:13" x14ac:dyDescent="0.25">
      <c r="E948" s="170" t="s">
        <v>131</v>
      </c>
      <c r="F948" s="171">
        <v>200</v>
      </c>
      <c r="G948" s="171">
        <v>11000</v>
      </c>
      <c r="H948" s="166">
        <v>298781.93</v>
      </c>
      <c r="I948" s="158">
        <f t="shared" si="74"/>
        <v>3.6816148821315932E-2</v>
      </c>
      <c r="J948" s="171">
        <v>2202200</v>
      </c>
      <c r="K948" s="167">
        <f t="shared" si="73"/>
        <v>7.3632297642631865</v>
      </c>
      <c r="L948" s="167">
        <f t="shared" si="71"/>
        <v>97982.868742833569</v>
      </c>
      <c r="M948" s="164" t="s">
        <v>179</v>
      </c>
    </row>
    <row r="949" spans="5:13" x14ac:dyDescent="0.25">
      <c r="E949" s="165" t="s">
        <v>100</v>
      </c>
      <c r="F949" s="166">
        <v>500</v>
      </c>
      <c r="G949" s="166">
        <v>83000</v>
      </c>
      <c r="H949" s="166">
        <v>294821.82</v>
      </c>
      <c r="I949" s="158">
        <f t="shared" si="74"/>
        <v>0.28152597389162037</v>
      </c>
      <c r="J949" s="166">
        <v>41541500</v>
      </c>
      <c r="K949" s="167">
        <f>J949/H949</f>
        <v>140.903749932756</v>
      </c>
      <c r="L949" s="167">
        <f t="shared" si="71"/>
        <v>98123.772492766322</v>
      </c>
      <c r="M949" s="164" t="s">
        <v>172</v>
      </c>
    </row>
    <row r="950" spans="5:13" x14ac:dyDescent="0.25">
      <c r="E950" s="165" t="s">
        <v>100</v>
      </c>
      <c r="F950" s="166">
        <v>460</v>
      </c>
      <c r="G950" s="166">
        <v>83000</v>
      </c>
      <c r="H950" s="166">
        <v>294821.82</v>
      </c>
      <c r="I950" s="158">
        <f t="shared" si="74"/>
        <v>0.28152597389162037</v>
      </c>
      <c r="J950" s="166">
        <v>38218180</v>
      </c>
      <c r="K950" s="167">
        <f>J950/H950</f>
        <v>129.63144993813552</v>
      </c>
      <c r="L950" s="167">
        <f t="shared" si="71"/>
        <v>98253.403942704463</v>
      </c>
      <c r="M950" s="164" t="s">
        <v>172</v>
      </c>
    </row>
    <row r="951" spans="5:13" x14ac:dyDescent="0.25">
      <c r="E951" s="170" t="s">
        <v>100</v>
      </c>
      <c r="F951" s="171">
        <v>1</v>
      </c>
      <c r="G951" s="171">
        <v>770000</v>
      </c>
      <c r="H951" s="166">
        <v>294821.82</v>
      </c>
      <c r="I951" s="158">
        <f t="shared" si="74"/>
        <v>2.6117469867053935</v>
      </c>
      <c r="J951" s="171">
        <v>770770.00100000005</v>
      </c>
      <c r="K951" s="167">
        <f t="shared" ref="K951:K959" si="75">F951*I951</f>
        <v>2.6117469867053935</v>
      </c>
      <c r="L951" s="167">
        <f t="shared" si="71"/>
        <v>98256.015689691165</v>
      </c>
      <c r="M951" s="187" t="s">
        <v>182</v>
      </c>
    </row>
    <row r="952" spans="5:13" x14ac:dyDescent="0.25">
      <c r="E952" s="170" t="s">
        <v>100</v>
      </c>
      <c r="F952" s="171">
        <v>100</v>
      </c>
      <c r="G952" s="171">
        <v>11250</v>
      </c>
      <c r="H952" s="166">
        <v>294821.82</v>
      </c>
      <c r="I952" s="158">
        <f t="shared" si="74"/>
        <v>3.8158641039526854E-2</v>
      </c>
      <c r="J952" s="171">
        <v>1126125</v>
      </c>
      <c r="K952" s="167">
        <f t="shared" si="75"/>
        <v>3.8158641039526855</v>
      </c>
      <c r="L952" s="167">
        <f t="shared" si="71"/>
        <v>98259.831553795113</v>
      </c>
      <c r="M952" s="164" t="s">
        <v>179</v>
      </c>
    </row>
    <row r="953" spans="5:13" x14ac:dyDescent="0.25">
      <c r="E953" s="170" t="s">
        <v>100</v>
      </c>
      <c r="F953" s="171">
        <v>730</v>
      </c>
      <c r="G953" s="171">
        <v>10500</v>
      </c>
      <c r="H953" s="166">
        <v>294821.82</v>
      </c>
      <c r="I953" s="158">
        <f t="shared" si="74"/>
        <v>3.561473163689173E-2</v>
      </c>
      <c r="J953" s="171">
        <v>7672665</v>
      </c>
      <c r="K953" s="167">
        <f t="shared" si="75"/>
        <v>25.998754094930963</v>
      </c>
      <c r="L953" s="167">
        <f t="shared" si="71"/>
        <v>98285.83030789005</v>
      </c>
      <c r="M953" s="164" t="s">
        <v>179</v>
      </c>
    </row>
    <row r="954" spans="5:13" x14ac:dyDescent="0.25">
      <c r="E954" s="170" t="s">
        <v>100</v>
      </c>
      <c r="F954" s="171">
        <v>1</v>
      </c>
      <c r="G954" s="171">
        <v>99999.99</v>
      </c>
      <c r="H954" s="166">
        <v>294821.82</v>
      </c>
      <c r="I954" s="158">
        <f t="shared" si="74"/>
        <v>0.33918788643255782</v>
      </c>
      <c r="J954" s="171">
        <v>100099.99099000002</v>
      </c>
      <c r="K954" s="167">
        <f t="shared" si="75"/>
        <v>0.33918788643255782</v>
      </c>
      <c r="L954" s="167">
        <f t="shared" si="71"/>
        <v>98286.169495776485</v>
      </c>
      <c r="M954" s="164" t="s">
        <v>192</v>
      </c>
    </row>
    <row r="955" spans="5:13" x14ac:dyDescent="0.25">
      <c r="E955" s="170" t="s">
        <v>100</v>
      </c>
      <c r="F955" s="171">
        <v>1</v>
      </c>
      <c r="G955" s="171">
        <v>3500</v>
      </c>
      <c r="H955" s="166">
        <v>294821.82</v>
      </c>
      <c r="I955" s="158">
        <f t="shared" si="74"/>
        <v>1.1871577212297243E-2</v>
      </c>
      <c r="J955" s="171">
        <v>3550</v>
      </c>
      <c r="K955" s="167">
        <f t="shared" si="75"/>
        <v>1.1871577212297243E-2</v>
      </c>
      <c r="L955" s="167">
        <f t="shared" si="71"/>
        <v>98286.181367353696</v>
      </c>
      <c r="M955" s="164" t="s">
        <v>183</v>
      </c>
    </row>
    <row r="956" spans="5:13" x14ac:dyDescent="0.25">
      <c r="E956" s="170" t="s">
        <v>100</v>
      </c>
      <c r="F956" s="171">
        <v>2</v>
      </c>
      <c r="G956" s="171">
        <v>20159.990000000002</v>
      </c>
      <c r="H956" s="166">
        <v>294821.82</v>
      </c>
      <c r="I956" s="158">
        <f t="shared" si="74"/>
        <v>6.8380250824040104E-2</v>
      </c>
      <c r="J956" s="171">
        <v>40369.980000000003</v>
      </c>
      <c r="K956" s="167">
        <f t="shared" si="75"/>
        <v>0.13676050164808021</v>
      </c>
      <c r="L956" s="167">
        <f t="shared" si="71"/>
        <v>98286.318127855338</v>
      </c>
      <c r="M956" s="164" t="s">
        <v>188</v>
      </c>
    </row>
    <row r="957" spans="5:13" x14ac:dyDescent="0.25">
      <c r="E957" s="170" t="s">
        <v>100</v>
      </c>
      <c r="F957" s="171">
        <v>2</v>
      </c>
      <c r="G957" s="171">
        <v>141000</v>
      </c>
      <c r="H957" s="166">
        <v>294821.82</v>
      </c>
      <c r="I957" s="158">
        <f t="shared" si="74"/>
        <v>0.47825496769540327</v>
      </c>
      <c r="J957" s="171">
        <v>282282.00099999999</v>
      </c>
      <c r="K957" s="167">
        <f t="shared" si="75"/>
        <v>0.95650993539080653</v>
      </c>
      <c r="L957" s="167">
        <f t="shared" si="71"/>
        <v>98287.274637790732</v>
      </c>
      <c r="M957" s="164" t="s">
        <v>189</v>
      </c>
    </row>
    <row r="958" spans="5:13" x14ac:dyDescent="0.25">
      <c r="E958" s="170" t="s">
        <v>100</v>
      </c>
      <c r="F958" s="171">
        <v>2</v>
      </c>
      <c r="G958" s="171">
        <v>3550</v>
      </c>
      <c r="H958" s="166">
        <v>294821.82</v>
      </c>
      <c r="I958" s="158">
        <f t="shared" si="74"/>
        <v>1.2041171172472919E-2</v>
      </c>
      <c r="J958" s="171">
        <v>7150</v>
      </c>
      <c r="K958" s="167">
        <f t="shared" si="75"/>
        <v>2.4082342344945839E-2</v>
      </c>
      <c r="L958" s="167">
        <f t="shared" si="71"/>
        <v>98287.298720133083</v>
      </c>
      <c r="M958" s="164" t="s">
        <v>184</v>
      </c>
    </row>
    <row r="959" spans="5:13" x14ac:dyDescent="0.25">
      <c r="E959" s="170" t="s">
        <v>100</v>
      </c>
      <c r="F959" s="171">
        <v>4</v>
      </c>
      <c r="G959" s="171">
        <v>9900</v>
      </c>
      <c r="H959" s="166">
        <v>294821.82</v>
      </c>
      <c r="I959" s="158">
        <f t="shared" si="74"/>
        <v>3.3579604114783633E-2</v>
      </c>
      <c r="J959" s="171">
        <v>39650</v>
      </c>
      <c r="K959" s="167">
        <f t="shared" si="75"/>
        <v>0.13431841645913453</v>
      </c>
      <c r="L959" s="167">
        <f t="shared" si="71"/>
        <v>98287.433038549541</v>
      </c>
      <c r="M959" s="164" t="s">
        <v>191</v>
      </c>
    </row>
    <row r="960" spans="5:13" x14ac:dyDescent="0.25">
      <c r="E960" s="170">
        <v>44060</v>
      </c>
      <c r="F960" s="171">
        <v>1</v>
      </c>
      <c r="G960" s="171">
        <v>100000</v>
      </c>
      <c r="H960" s="171">
        <v>294821</v>
      </c>
      <c r="I960" s="172">
        <f t="shared" si="74"/>
        <v>0.33918886375122531</v>
      </c>
      <c r="J960" s="171">
        <v>100100.00099999999</v>
      </c>
      <c r="K960" s="173">
        <f>I960*F960</f>
        <v>0.33918886375122531</v>
      </c>
      <c r="L960" s="173">
        <f t="shared" si="71"/>
        <v>98287.772227413298</v>
      </c>
      <c r="M960" s="164" t="s">
        <v>176</v>
      </c>
    </row>
    <row r="961" spans="5:13" x14ac:dyDescent="0.25">
      <c r="E961" s="170">
        <v>44060</v>
      </c>
      <c r="F961" s="171">
        <v>900000</v>
      </c>
      <c r="G961" s="171">
        <v>9.69</v>
      </c>
      <c r="H961" s="171">
        <v>294821.82</v>
      </c>
      <c r="I961" s="172">
        <f t="shared" si="74"/>
        <v>3.2867309482045801E-5</v>
      </c>
      <c r="J961" s="171">
        <v>8729721</v>
      </c>
      <c r="K961" s="173">
        <f t="shared" ref="K961:K976" si="76">F961*I961</f>
        <v>29.580578533841219</v>
      </c>
      <c r="L961" s="173">
        <f t="shared" si="71"/>
        <v>98317.352805947143</v>
      </c>
      <c r="M961" s="164" t="s">
        <v>185</v>
      </c>
    </row>
    <row r="962" spans="5:13" x14ac:dyDescent="0.25">
      <c r="E962" s="170">
        <v>44060</v>
      </c>
      <c r="F962" s="171">
        <v>1000000</v>
      </c>
      <c r="G962" s="171">
        <v>2.2799999999999998</v>
      </c>
      <c r="H962" s="171">
        <v>294821.82</v>
      </c>
      <c r="I962" s="172">
        <f t="shared" si="74"/>
        <v>7.7334845840107748E-6</v>
      </c>
      <c r="J962" s="171">
        <v>2282280</v>
      </c>
      <c r="K962" s="173">
        <f t="shared" si="76"/>
        <v>7.7334845840107747</v>
      </c>
      <c r="L962" s="173">
        <f t="shared" si="71"/>
        <v>98325.086290531151</v>
      </c>
      <c r="M962" s="164" t="s">
        <v>175</v>
      </c>
    </row>
    <row r="963" spans="5:13" x14ac:dyDescent="0.25">
      <c r="E963" s="170">
        <v>44060</v>
      </c>
      <c r="F963" s="171">
        <v>1</v>
      </c>
      <c r="G963" s="171">
        <v>133500</v>
      </c>
      <c r="H963" s="171">
        <v>294821.82</v>
      </c>
      <c r="I963" s="172">
        <f t="shared" si="74"/>
        <v>0.45281587366905202</v>
      </c>
      <c r="J963" s="171">
        <v>133633.50099999999</v>
      </c>
      <c r="K963" s="173">
        <f t="shared" si="76"/>
        <v>0.45281587366905202</v>
      </c>
      <c r="L963" s="173">
        <f t="shared" si="71"/>
        <v>98325.539106404816</v>
      </c>
      <c r="M963" s="164" t="s">
        <v>177</v>
      </c>
    </row>
    <row r="964" spans="5:13" x14ac:dyDescent="0.25">
      <c r="E964" s="170">
        <v>44060</v>
      </c>
      <c r="F964" s="171">
        <v>1</v>
      </c>
      <c r="G964" s="171">
        <v>324999</v>
      </c>
      <c r="H964" s="171">
        <v>294821</v>
      </c>
      <c r="I964" s="172">
        <f t="shared" si="74"/>
        <v>1.1023604153028448</v>
      </c>
      <c r="J964" s="171">
        <v>325324</v>
      </c>
      <c r="K964" s="173">
        <f t="shared" si="76"/>
        <v>1.1023604153028448</v>
      </c>
      <c r="L964" s="173">
        <f t="shared" ref="L964:L1027" si="77">L963+K964</f>
        <v>98326.641466820118</v>
      </c>
      <c r="M964" s="164" t="s">
        <v>196</v>
      </c>
    </row>
    <row r="965" spans="5:13" x14ac:dyDescent="0.25">
      <c r="E965" s="170">
        <v>44060</v>
      </c>
      <c r="F965" s="171">
        <v>5</v>
      </c>
      <c r="G965" s="171">
        <v>300000</v>
      </c>
      <c r="H965" s="171">
        <v>294821</v>
      </c>
      <c r="I965" s="172">
        <f t="shared" si="74"/>
        <v>1.017566591253676</v>
      </c>
      <c r="J965" s="171">
        <v>1501500</v>
      </c>
      <c r="K965" s="173">
        <f t="shared" si="76"/>
        <v>5.0878329562683797</v>
      </c>
      <c r="L965" s="173">
        <f t="shared" si="77"/>
        <v>98331.729299776387</v>
      </c>
      <c r="M965" s="164" t="s">
        <v>196</v>
      </c>
    </row>
    <row r="966" spans="5:13" x14ac:dyDescent="0.25">
      <c r="E966" s="170">
        <v>44060</v>
      </c>
      <c r="F966" s="171">
        <v>9</v>
      </c>
      <c r="G966" s="171">
        <v>314999</v>
      </c>
      <c r="H966" s="171">
        <v>294821</v>
      </c>
      <c r="I966" s="172">
        <f t="shared" si="74"/>
        <v>1.0684415289277223</v>
      </c>
      <c r="J966" s="171">
        <v>2837825.9909999995</v>
      </c>
      <c r="K966" s="173">
        <f t="shared" si="76"/>
        <v>9.615973760349501</v>
      </c>
      <c r="L966" s="173">
        <f t="shared" si="77"/>
        <v>98341.345273536732</v>
      </c>
      <c r="M966" s="164" t="s">
        <v>196</v>
      </c>
    </row>
    <row r="967" spans="5:13" x14ac:dyDescent="0.25">
      <c r="E967" s="170">
        <v>44060</v>
      </c>
      <c r="F967" s="171">
        <v>5</v>
      </c>
      <c r="G967" s="171">
        <v>300000</v>
      </c>
      <c r="H967" s="171">
        <v>294821</v>
      </c>
      <c r="I967" s="172">
        <f t="shared" si="74"/>
        <v>1.017566591253676</v>
      </c>
      <c r="J967" s="171">
        <v>1501500</v>
      </c>
      <c r="K967" s="173">
        <f t="shared" si="76"/>
        <v>5.0878329562683797</v>
      </c>
      <c r="L967" s="173">
        <f t="shared" si="77"/>
        <v>98346.433106493001</v>
      </c>
      <c r="M967" s="164" t="s">
        <v>196</v>
      </c>
    </row>
    <row r="968" spans="5:13" x14ac:dyDescent="0.25">
      <c r="E968" s="170">
        <v>44060</v>
      </c>
      <c r="F968" s="171">
        <v>2</v>
      </c>
      <c r="G968" s="171">
        <v>117000</v>
      </c>
      <c r="H968" s="171">
        <v>294821.82</v>
      </c>
      <c r="I968" s="172">
        <f t="shared" si="74"/>
        <v>0.39684986681107931</v>
      </c>
      <c r="J968" s="171">
        <v>234234.00099999999</v>
      </c>
      <c r="K968" s="173">
        <f t="shared" si="76"/>
        <v>0.79369973362215862</v>
      </c>
      <c r="L968" s="173">
        <f t="shared" si="77"/>
        <v>98347.226806226623</v>
      </c>
      <c r="M968" s="164" t="s">
        <v>181</v>
      </c>
    </row>
    <row r="969" spans="5:13" x14ac:dyDescent="0.25">
      <c r="E969" s="170">
        <v>44060</v>
      </c>
      <c r="F969" s="171">
        <v>10</v>
      </c>
      <c r="G969" s="171">
        <v>90000</v>
      </c>
      <c r="H969" s="171">
        <v>294821</v>
      </c>
      <c r="I969" s="172">
        <f t="shared" si="74"/>
        <v>0.30526997737610279</v>
      </c>
      <c r="J969" s="171">
        <v>900900.00100000005</v>
      </c>
      <c r="K969" s="173">
        <f t="shared" si="76"/>
        <v>3.0526997737610277</v>
      </c>
      <c r="L969" s="173">
        <f t="shared" si="77"/>
        <v>98350.279506000385</v>
      </c>
      <c r="M969" s="164" t="s">
        <v>174</v>
      </c>
    </row>
    <row r="970" spans="5:13" x14ac:dyDescent="0.25">
      <c r="E970" s="170" t="s">
        <v>100</v>
      </c>
      <c r="F970" s="171">
        <v>2</v>
      </c>
      <c r="G970" s="171">
        <v>35000</v>
      </c>
      <c r="H970" s="166">
        <v>294821.82</v>
      </c>
      <c r="I970" s="158">
        <f t="shared" si="74"/>
        <v>0.11871577212297245</v>
      </c>
      <c r="J970" s="171">
        <v>70070.001000000004</v>
      </c>
      <c r="K970" s="167">
        <f t="shared" si="76"/>
        <v>0.2374315442459449</v>
      </c>
      <c r="L970" s="167">
        <f t="shared" si="77"/>
        <v>98350.516937544628</v>
      </c>
      <c r="M970" s="164" t="s">
        <v>187</v>
      </c>
    </row>
    <row r="971" spans="5:13" x14ac:dyDescent="0.25">
      <c r="E971" s="178" t="s">
        <v>59</v>
      </c>
      <c r="F971" s="179">
        <v>1000</v>
      </c>
      <c r="G971" s="179">
        <v>68000</v>
      </c>
      <c r="H971" s="157">
        <v>303054.13</v>
      </c>
      <c r="I971" s="158">
        <f t="shared" si="74"/>
        <v>0.22438235703964832</v>
      </c>
      <c r="J971" s="179">
        <v>68068000</v>
      </c>
      <c r="K971" s="163">
        <f t="shared" si="76"/>
        <v>224.38235703964833</v>
      </c>
      <c r="L971" s="163">
        <f t="shared" si="77"/>
        <v>98574.899294584277</v>
      </c>
      <c r="M971" s="153" t="s">
        <v>171</v>
      </c>
    </row>
    <row r="972" spans="5:13" x14ac:dyDescent="0.25">
      <c r="E972" s="170" t="s">
        <v>59</v>
      </c>
      <c r="F972" s="171">
        <v>2</v>
      </c>
      <c r="G972" s="171">
        <v>770000</v>
      </c>
      <c r="H972" s="166">
        <v>303054.13</v>
      </c>
      <c r="I972" s="158">
        <f t="shared" si="74"/>
        <v>2.5408002194195474</v>
      </c>
      <c r="J972" s="171">
        <v>1541540</v>
      </c>
      <c r="K972" s="167">
        <f t="shared" si="76"/>
        <v>5.0816004388390947</v>
      </c>
      <c r="L972" s="167">
        <f t="shared" si="77"/>
        <v>98579.980895023109</v>
      </c>
      <c r="M972" s="187" t="s">
        <v>182</v>
      </c>
    </row>
    <row r="973" spans="5:13" x14ac:dyDescent="0.25">
      <c r="E973" s="170">
        <v>44061</v>
      </c>
      <c r="F973" s="171">
        <v>250000</v>
      </c>
      <c r="G973" s="171">
        <v>2.12</v>
      </c>
      <c r="H973" s="171">
        <v>303054.13</v>
      </c>
      <c r="I973" s="172">
        <f t="shared" si="74"/>
        <v>6.9954499547655066E-6</v>
      </c>
      <c r="J973" s="171">
        <v>530530.00100000005</v>
      </c>
      <c r="K973" s="173">
        <f t="shared" si="76"/>
        <v>1.7488624886913766</v>
      </c>
      <c r="L973" s="173">
        <f t="shared" si="77"/>
        <v>98581.729757511799</v>
      </c>
      <c r="M973" s="164" t="s">
        <v>175</v>
      </c>
    </row>
    <row r="974" spans="5:13" x14ac:dyDescent="0.25">
      <c r="E974" s="170">
        <v>44061</v>
      </c>
      <c r="F974" s="171">
        <v>150000</v>
      </c>
      <c r="G974" s="171">
        <v>2.09</v>
      </c>
      <c r="H974" s="171">
        <v>303054.13</v>
      </c>
      <c r="I974" s="172">
        <f t="shared" si="74"/>
        <v>6.8964577384244852E-6</v>
      </c>
      <c r="J974" s="171">
        <v>313813.50099999999</v>
      </c>
      <c r="K974" s="173">
        <f t="shared" si="76"/>
        <v>1.0344686607636728</v>
      </c>
      <c r="L974" s="173">
        <f t="shared" si="77"/>
        <v>98582.764226172556</v>
      </c>
      <c r="M974" s="164" t="s">
        <v>175</v>
      </c>
    </row>
    <row r="975" spans="5:13" x14ac:dyDescent="0.25">
      <c r="E975" s="170">
        <v>44061</v>
      </c>
      <c r="F975" s="171">
        <v>100000</v>
      </c>
      <c r="G975" s="171">
        <v>2.09</v>
      </c>
      <c r="H975" s="171">
        <v>303054.13</v>
      </c>
      <c r="I975" s="172">
        <f t="shared" si="74"/>
        <v>6.8964577384244852E-6</v>
      </c>
      <c r="J975" s="171">
        <v>209209.00099999999</v>
      </c>
      <c r="K975" s="173">
        <f t="shared" si="76"/>
        <v>0.68964577384244852</v>
      </c>
      <c r="L975" s="173">
        <f t="shared" si="77"/>
        <v>98583.453871946404</v>
      </c>
      <c r="M975" s="164" t="s">
        <v>175</v>
      </c>
    </row>
    <row r="976" spans="5:13" x14ac:dyDescent="0.25">
      <c r="E976" s="178" t="s">
        <v>60</v>
      </c>
      <c r="F976" s="179">
        <v>500</v>
      </c>
      <c r="G976" s="179">
        <v>68500</v>
      </c>
      <c r="H976" s="157">
        <v>310272.28999999998</v>
      </c>
      <c r="I976" s="158">
        <f t="shared" si="74"/>
        <v>0.22077382417875605</v>
      </c>
      <c r="J976" s="179">
        <v>34284250</v>
      </c>
      <c r="K976" s="163">
        <f t="shared" si="76"/>
        <v>110.38691208937803</v>
      </c>
      <c r="L976" s="163">
        <f t="shared" si="77"/>
        <v>98693.840784035783</v>
      </c>
      <c r="M976" s="153" t="s">
        <v>171</v>
      </c>
    </row>
    <row r="977" spans="5:13" x14ac:dyDescent="0.25">
      <c r="E977" s="165" t="s">
        <v>60</v>
      </c>
      <c r="F977" s="166">
        <v>200</v>
      </c>
      <c r="G977" s="166">
        <v>83001</v>
      </c>
      <c r="H977" s="166">
        <v>310272.28999999998</v>
      </c>
      <c r="I977" s="158">
        <f t="shared" si="74"/>
        <v>0.26751019241840773</v>
      </c>
      <c r="J977" s="166">
        <v>16616800.199999999</v>
      </c>
      <c r="K977" s="167">
        <f>J977/H977</f>
        <v>53.555540522165224</v>
      </c>
      <c r="L977" s="167">
        <f t="shared" si="77"/>
        <v>98747.396324557951</v>
      </c>
      <c r="M977" s="164" t="s">
        <v>172</v>
      </c>
    </row>
    <row r="978" spans="5:13" x14ac:dyDescent="0.25">
      <c r="E978" s="170" t="s">
        <v>60</v>
      </c>
      <c r="F978" s="171">
        <v>1</v>
      </c>
      <c r="G978" s="171">
        <v>200000</v>
      </c>
      <c r="H978" s="166">
        <v>310272.28999999998</v>
      </c>
      <c r="I978" s="158">
        <f t="shared" si="74"/>
        <v>0.64459510709125845</v>
      </c>
      <c r="J978" s="171">
        <v>200200.00099999999</v>
      </c>
      <c r="K978" s="167">
        <f>J978/H978</f>
        <v>0.64523970542132525</v>
      </c>
      <c r="L978" s="167">
        <f t="shared" si="77"/>
        <v>98748.041564263374</v>
      </c>
      <c r="M978" s="164" t="s">
        <v>194</v>
      </c>
    </row>
    <row r="979" spans="5:13" x14ac:dyDescent="0.25">
      <c r="E979" s="170" t="s">
        <v>60</v>
      </c>
      <c r="F979" s="171">
        <v>36190</v>
      </c>
      <c r="G979" s="171">
        <v>95</v>
      </c>
      <c r="H979" s="166">
        <v>310272.28999999998</v>
      </c>
      <c r="I979" s="158">
        <f t="shared" si="74"/>
        <v>3.0618267586834778E-4</v>
      </c>
      <c r="J979" s="171">
        <v>3441488.05</v>
      </c>
      <c r="K979" s="167">
        <f t="shared" ref="K979:K997" si="78">F979*I979</f>
        <v>11.080751039675507</v>
      </c>
      <c r="L979" s="167">
        <f t="shared" si="77"/>
        <v>98759.122315303044</v>
      </c>
      <c r="M979" s="164" t="s">
        <v>178</v>
      </c>
    </row>
    <row r="980" spans="5:13" x14ac:dyDescent="0.25">
      <c r="E980" s="170" t="s">
        <v>60</v>
      </c>
      <c r="F980" s="171">
        <v>1</v>
      </c>
      <c r="G980" s="171">
        <v>760000</v>
      </c>
      <c r="H980" s="166">
        <v>310272.28999999998</v>
      </c>
      <c r="I980" s="158">
        <f t="shared" si="74"/>
        <v>2.4494614069467824</v>
      </c>
      <c r="J980" s="171">
        <v>760760.00100000005</v>
      </c>
      <c r="K980" s="167">
        <f t="shared" si="78"/>
        <v>2.4494614069467824</v>
      </c>
      <c r="L980" s="167">
        <f t="shared" si="77"/>
        <v>98761.571776709985</v>
      </c>
      <c r="M980" s="187" t="s">
        <v>182</v>
      </c>
    </row>
    <row r="981" spans="5:13" x14ac:dyDescent="0.25">
      <c r="E981" s="170" t="s">
        <v>60</v>
      </c>
      <c r="F981" s="171">
        <v>100</v>
      </c>
      <c r="G981" s="171">
        <v>11400</v>
      </c>
      <c r="H981" s="166">
        <v>310272.28999999998</v>
      </c>
      <c r="I981" s="158">
        <f t="shared" si="74"/>
        <v>3.6741921104201734E-2</v>
      </c>
      <c r="J981" s="171">
        <v>1141140</v>
      </c>
      <c r="K981" s="167">
        <f t="shared" si="78"/>
        <v>3.6741921104201736</v>
      </c>
      <c r="L981" s="167">
        <f t="shared" si="77"/>
        <v>98765.245968820411</v>
      </c>
      <c r="M981" s="164" t="s">
        <v>179</v>
      </c>
    </row>
    <row r="982" spans="5:13" x14ac:dyDescent="0.25">
      <c r="E982" s="170" t="s">
        <v>60</v>
      </c>
      <c r="F982" s="171">
        <v>400</v>
      </c>
      <c r="G982" s="171">
        <v>11400</v>
      </c>
      <c r="H982" s="166">
        <v>310272.28999999998</v>
      </c>
      <c r="I982" s="158">
        <f t="shared" si="74"/>
        <v>3.6741921104201734E-2</v>
      </c>
      <c r="J982" s="171">
        <v>4564560</v>
      </c>
      <c r="K982" s="167">
        <f t="shared" si="78"/>
        <v>14.696768441680694</v>
      </c>
      <c r="L982" s="167">
        <f t="shared" si="77"/>
        <v>98779.942737262085</v>
      </c>
      <c r="M982" s="164" t="s">
        <v>179</v>
      </c>
    </row>
    <row r="983" spans="5:13" x14ac:dyDescent="0.25">
      <c r="E983" s="170" t="s">
        <v>60</v>
      </c>
      <c r="F983" s="171">
        <v>1</v>
      </c>
      <c r="G983" s="171">
        <v>1396800</v>
      </c>
      <c r="H983" s="166">
        <v>310272.28999999998</v>
      </c>
      <c r="I983" s="158">
        <f t="shared" si="74"/>
        <v>4.5018522279253492</v>
      </c>
      <c r="J983" s="171">
        <v>1398196.8</v>
      </c>
      <c r="K983" s="167">
        <f t="shared" si="78"/>
        <v>4.5018522279253492</v>
      </c>
      <c r="L983" s="167">
        <f t="shared" si="77"/>
        <v>98784.444589490013</v>
      </c>
      <c r="M983" s="164" t="s">
        <v>180</v>
      </c>
    </row>
    <row r="984" spans="5:13" x14ac:dyDescent="0.25">
      <c r="E984" s="170" t="s">
        <v>60</v>
      </c>
      <c r="F984" s="171">
        <v>1</v>
      </c>
      <c r="G984" s="171">
        <v>2011000</v>
      </c>
      <c r="H984" s="166">
        <v>310272.28999999998</v>
      </c>
      <c r="I984" s="158">
        <f t="shared" si="74"/>
        <v>6.4814038018026041</v>
      </c>
      <c r="J984" s="171">
        <v>2013011</v>
      </c>
      <c r="K984" s="167">
        <f t="shared" si="78"/>
        <v>6.4814038018026041</v>
      </c>
      <c r="L984" s="167">
        <f t="shared" si="77"/>
        <v>98790.925993291821</v>
      </c>
      <c r="M984" s="164" t="s">
        <v>180</v>
      </c>
    </row>
    <row r="985" spans="5:13" x14ac:dyDescent="0.25">
      <c r="E985" s="170" t="s">
        <v>60</v>
      </c>
      <c r="F985" s="171">
        <v>1</v>
      </c>
      <c r="G985" s="171">
        <v>90000</v>
      </c>
      <c r="H985" s="166">
        <v>310272.28999999998</v>
      </c>
      <c r="I985" s="158">
        <f t="shared" si="74"/>
        <v>0.29006779819106632</v>
      </c>
      <c r="J985" s="171">
        <v>90090.000999999989</v>
      </c>
      <c r="K985" s="167">
        <f t="shared" si="78"/>
        <v>0.29006779819106632</v>
      </c>
      <c r="L985" s="167">
        <f t="shared" si="77"/>
        <v>98791.216061090017</v>
      </c>
      <c r="M985" s="164" t="s">
        <v>192</v>
      </c>
    </row>
    <row r="986" spans="5:13" x14ac:dyDescent="0.25">
      <c r="E986" s="170">
        <v>44062</v>
      </c>
      <c r="F986" s="171">
        <v>44442</v>
      </c>
      <c r="G986" s="171">
        <v>2.17</v>
      </c>
      <c r="H986" s="171">
        <v>310272.28999999998</v>
      </c>
      <c r="I986" s="172">
        <f t="shared" si="74"/>
        <v>6.9938569119401542E-6</v>
      </c>
      <c r="J986" s="171">
        <v>96535.580140000005</v>
      </c>
      <c r="K986" s="173">
        <f t="shared" si="78"/>
        <v>0.31082098888044435</v>
      </c>
      <c r="L986" s="173">
        <f t="shared" si="77"/>
        <v>98791.526882078892</v>
      </c>
      <c r="M986" s="164" t="s">
        <v>175</v>
      </c>
    </row>
    <row r="987" spans="5:13" x14ac:dyDescent="0.25">
      <c r="E987" s="170">
        <v>44062</v>
      </c>
      <c r="F987" s="171">
        <v>907989</v>
      </c>
      <c r="G987" s="171">
        <v>2.1800000000000002</v>
      </c>
      <c r="H987" s="171">
        <v>310272.28999999998</v>
      </c>
      <c r="I987" s="172">
        <f t="shared" si="74"/>
        <v>7.0260866672947179E-6</v>
      </c>
      <c r="J987" s="171">
        <v>1981395.4360200004</v>
      </c>
      <c r="K987" s="173">
        <f t="shared" si="78"/>
        <v>6.379609406950264</v>
      </c>
      <c r="L987" s="173">
        <f t="shared" si="77"/>
        <v>98797.906491485846</v>
      </c>
      <c r="M987" s="164" t="s">
        <v>175</v>
      </c>
    </row>
    <row r="988" spans="5:13" x14ac:dyDescent="0.25">
      <c r="E988" s="170">
        <v>44062</v>
      </c>
      <c r="F988" s="171">
        <v>5000000</v>
      </c>
      <c r="G988" s="171">
        <v>2.1800000000000002</v>
      </c>
      <c r="H988" s="171">
        <v>310272.28999999998</v>
      </c>
      <c r="I988" s="172">
        <f t="shared" si="74"/>
        <v>7.0260866672947179E-6</v>
      </c>
      <c r="J988" s="171">
        <v>10910900</v>
      </c>
      <c r="K988" s="173">
        <f t="shared" si="78"/>
        <v>35.130433336473587</v>
      </c>
      <c r="L988" s="173">
        <f t="shared" si="77"/>
        <v>98833.036924822314</v>
      </c>
      <c r="M988" s="164" t="s">
        <v>175</v>
      </c>
    </row>
    <row r="989" spans="5:13" x14ac:dyDescent="0.25">
      <c r="E989" s="170">
        <v>44062</v>
      </c>
      <c r="F989" s="171">
        <v>60000</v>
      </c>
      <c r="G989" s="171">
        <v>2.3199999999999998</v>
      </c>
      <c r="H989" s="171">
        <v>310272.28999999998</v>
      </c>
      <c r="I989" s="172">
        <f t="shared" si="74"/>
        <v>7.4773032422585984E-6</v>
      </c>
      <c r="J989" s="171">
        <v>139339.201</v>
      </c>
      <c r="K989" s="173">
        <f t="shared" si="78"/>
        <v>0.4486381945355159</v>
      </c>
      <c r="L989" s="173">
        <f t="shared" si="77"/>
        <v>98833.485563016846</v>
      </c>
      <c r="M989" s="164" t="s">
        <v>175</v>
      </c>
    </row>
    <row r="990" spans="5:13" x14ac:dyDescent="0.25">
      <c r="E990" s="170">
        <v>44062</v>
      </c>
      <c r="F990" s="171">
        <v>3</v>
      </c>
      <c r="G990" s="171">
        <v>339999</v>
      </c>
      <c r="H990" s="171">
        <v>310272</v>
      </c>
      <c r="I990" s="172">
        <f t="shared" si="74"/>
        <v>1.0958094832920793</v>
      </c>
      <c r="J990" s="171">
        <v>1021016.997</v>
      </c>
      <c r="K990" s="173">
        <f t="shared" si="78"/>
        <v>3.2874284498762378</v>
      </c>
      <c r="L990" s="173">
        <f t="shared" si="77"/>
        <v>98836.772991466729</v>
      </c>
      <c r="M990" s="164" t="s">
        <v>196</v>
      </c>
    </row>
    <row r="991" spans="5:13" x14ac:dyDescent="0.25">
      <c r="E991" s="170">
        <v>44062</v>
      </c>
      <c r="F991" s="171">
        <v>10</v>
      </c>
      <c r="G991" s="171">
        <v>400000</v>
      </c>
      <c r="H991" s="171">
        <v>310272</v>
      </c>
      <c r="I991" s="172">
        <f t="shared" si="74"/>
        <v>1.2891914191419143</v>
      </c>
      <c r="J991" s="171">
        <v>4004000</v>
      </c>
      <c r="K991" s="173">
        <f t="shared" si="78"/>
        <v>12.891914191419144</v>
      </c>
      <c r="L991" s="173">
        <f t="shared" si="77"/>
        <v>98849.664905658152</v>
      </c>
      <c r="M991" s="164" t="s">
        <v>196</v>
      </c>
    </row>
    <row r="992" spans="5:13" x14ac:dyDescent="0.25">
      <c r="E992" s="170">
        <v>44062</v>
      </c>
      <c r="F992" s="171">
        <v>63</v>
      </c>
      <c r="G992" s="171">
        <v>107000</v>
      </c>
      <c r="H992" s="171">
        <v>310272.28999999998</v>
      </c>
      <c r="I992" s="172">
        <f t="shared" si="74"/>
        <v>0.34485838229382332</v>
      </c>
      <c r="J992" s="171">
        <v>6747741</v>
      </c>
      <c r="K992" s="173">
        <f t="shared" si="78"/>
        <v>21.726078084510871</v>
      </c>
      <c r="L992" s="173">
        <f t="shared" si="77"/>
        <v>98871.390983742662</v>
      </c>
      <c r="M992" s="164" t="s">
        <v>181</v>
      </c>
    </row>
    <row r="993" spans="5:13" x14ac:dyDescent="0.25">
      <c r="E993" s="170">
        <v>44062</v>
      </c>
      <c r="F993" s="171">
        <v>44</v>
      </c>
      <c r="G993" s="171">
        <v>90000</v>
      </c>
      <c r="H993" s="171">
        <v>310272</v>
      </c>
      <c r="I993" s="172">
        <f t="shared" si="74"/>
        <v>0.29006806930693069</v>
      </c>
      <c r="J993" s="171">
        <v>3963960</v>
      </c>
      <c r="K993" s="173">
        <f t="shared" si="78"/>
        <v>12.76299504950495</v>
      </c>
      <c r="L993" s="173">
        <f t="shared" si="77"/>
        <v>98884.153978792165</v>
      </c>
      <c r="M993" s="164" t="s">
        <v>174</v>
      </c>
    </row>
    <row r="994" spans="5:13" x14ac:dyDescent="0.25">
      <c r="E994" s="170" t="s">
        <v>60</v>
      </c>
      <c r="F994" s="171">
        <v>1</v>
      </c>
      <c r="G994" s="171">
        <v>38500</v>
      </c>
      <c r="H994" s="166">
        <v>310272.28999999998</v>
      </c>
      <c r="I994" s="158">
        <f t="shared" si="74"/>
        <v>0.12408455811506726</v>
      </c>
      <c r="J994" s="171">
        <v>38550</v>
      </c>
      <c r="K994" s="167">
        <f t="shared" si="78"/>
        <v>0.12408455811506726</v>
      </c>
      <c r="L994" s="167">
        <f t="shared" si="77"/>
        <v>98884.278063350284</v>
      </c>
      <c r="M994" s="164" t="s">
        <v>187</v>
      </c>
    </row>
    <row r="995" spans="5:13" x14ac:dyDescent="0.25">
      <c r="E995" s="97" t="s">
        <v>60</v>
      </c>
      <c r="F995" s="171">
        <v>1</v>
      </c>
      <c r="G995" s="214">
        <v>100000</v>
      </c>
      <c r="H995" s="215">
        <v>310272.28999999998</v>
      </c>
      <c r="I995" s="196">
        <f>G995/H995</f>
        <v>0.32229755354562922</v>
      </c>
      <c r="J995" s="171">
        <v>100100.00099999999</v>
      </c>
      <c r="K995" s="197">
        <f t="shared" si="78"/>
        <v>0.32229755354562922</v>
      </c>
      <c r="L995" s="197">
        <f t="shared" si="77"/>
        <v>98884.600360903831</v>
      </c>
      <c r="M995" s="164" t="s">
        <v>176</v>
      </c>
    </row>
    <row r="996" spans="5:13" x14ac:dyDescent="0.25">
      <c r="E996" s="178" t="s">
        <v>61</v>
      </c>
      <c r="F996" s="179">
        <v>494</v>
      </c>
      <c r="G996" s="179">
        <v>68500</v>
      </c>
      <c r="H996" s="157">
        <v>306993.62</v>
      </c>
      <c r="I996" s="158">
        <f t="shared" si="74"/>
        <v>0.22313167289926092</v>
      </c>
      <c r="J996" s="179">
        <v>33872839</v>
      </c>
      <c r="K996" s="163">
        <f t="shared" si="78"/>
        <v>110.2270464122349</v>
      </c>
      <c r="L996" s="163">
        <f t="shared" si="77"/>
        <v>98994.827407316072</v>
      </c>
      <c r="M996" s="153" t="s">
        <v>171</v>
      </c>
    </row>
    <row r="997" spans="5:13" x14ac:dyDescent="0.25">
      <c r="E997" s="178" t="s">
        <v>61</v>
      </c>
      <c r="F997" s="179">
        <v>6</v>
      </c>
      <c r="G997" s="179">
        <v>68500</v>
      </c>
      <c r="H997" s="157">
        <v>306993.62</v>
      </c>
      <c r="I997" s="158">
        <f t="shared" si="74"/>
        <v>0.22313167289926092</v>
      </c>
      <c r="J997" s="179">
        <v>411411.00099999999</v>
      </c>
      <c r="K997" s="163">
        <f t="shared" si="78"/>
        <v>1.3387900373955655</v>
      </c>
      <c r="L997" s="163">
        <f t="shared" si="77"/>
        <v>98996.166197353465</v>
      </c>
      <c r="M997" s="153" t="s">
        <v>171</v>
      </c>
    </row>
    <row r="998" spans="5:13" x14ac:dyDescent="0.25">
      <c r="E998" s="165" t="s">
        <v>61</v>
      </c>
      <c r="F998" s="166">
        <v>200</v>
      </c>
      <c r="G998" s="166">
        <v>83000</v>
      </c>
      <c r="H998" s="166">
        <v>306993.62</v>
      </c>
      <c r="I998" s="158">
        <f t="shared" si="74"/>
        <v>0.27036392482684168</v>
      </c>
      <c r="J998" s="166">
        <v>16616600</v>
      </c>
      <c r="K998" s="167">
        <f>J998/H998</f>
        <v>54.126857750333706</v>
      </c>
      <c r="L998" s="167">
        <f t="shared" si="77"/>
        <v>99050.293055103801</v>
      </c>
      <c r="M998" s="164" t="s">
        <v>172</v>
      </c>
    </row>
    <row r="999" spans="5:13" x14ac:dyDescent="0.25">
      <c r="E999" s="165" t="s">
        <v>61</v>
      </c>
      <c r="F999" s="166">
        <v>200</v>
      </c>
      <c r="G999" s="166">
        <v>78000</v>
      </c>
      <c r="H999" s="166">
        <v>306993.62</v>
      </c>
      <c r="I999" s="158">
        <f t="shared" si="74"/>
        <v>0.25407694140353798</v>
      </c>
      <c r="J999" s="166">
        <v>15615600</v>
      </c>
      <c r="K999" s="167">
        <f>J999/H999</f>
        <v>50.866203668988298</v>
      </c>
      <c r="L999" s="167">
        <f t="shared" si="77"/>
        <v>99101.159258772794</v>
      </c>
      <c r="M999" s="164" t="s">
        <v>172</v>
      </c>
    </row>
    <row r="1000" spans="5:13" x14ac:dyDescent="0.25">
      <c r="E1000" s="170">
        <v>44063</v>
      </c>
      <c r="F1000" s="171">
        <v>50000</v>
      </c>
      <c r="G1000" s="171">
        <v>2.27</v>
      </c>
      <c r="H1000" s="171">
        <v>306993.62</v>
      </c>
      <c r="I1000" s="172">
        <f t="shared" si="74"/>
        <v>7.3942904741798874E-6</v>
      </c>
      <c r="J1000" s="171">
        <v>113613.50099999999</v>
      </c>
      <c r="K1000" s="173">
        <f t="shared" ref="K1000:K1006" si="79">F1000*I1000</f>
        <v>0.36971452370899438</v>
      </c>
      <c r="L1000" s="173">
        <f t="shared" si="77"/>
        <v>99101.528973296503</v>
      </c>
      <c r="M1000" s="164" t="s">
        <v>175</v>
      </c>
    </row>
    <row r="1001" spans="5:13" x14ac:dyDescent="0.25">
      <c r="E1001" s="170">
        <v>44063</v>
      </c>
      <c r="F1001" s="171">
        <v>6</v>
      </c>
      <c r="G1001" s="171">
        <v>399999</v>
      </c>
      <c r="H1001" s="171">
        <v>306993</v>
      </c>
      <c r="I1001" s="172">
        <f t="shared" si="74"/>
        <v>1.3029580479033724</v>
      </c>
      <c r="J1001" s="171">
        <v>2402393.9939999999</v>
      </c>
      <c r="K1001" s="173">
        <f t="shared" si="79"/>
        <v>7.8177482874202351</v>
      </c>
      <c r="L1001" s="173">
        <f t="shared" si="77"/>
        <v>99109.346721583919</v>
      </c>
      <c r="M1001" s="164" t="s">
        <v>196</v>
      </c>
    </row>
    <row r="1002" spans="5:13" x14ac:dyDescent="0.25">
      <c r="E1002" s="170">
        <v>44063</v>
      </c>
      <c r="F1002" s="171">
        <v>14</v>
      </c>
      <c r="G1002" s="171">
        <v>399999</v>
      </c>
      <c r="H1002" s="171">
        <v>306993</v>
      </c>
      <c r="I1002" s="172">
        <f t="shared" si="74"/>
        <v>1.3029580479033724</v>
      </c>
      <c r="J1002" s="171">
        <v>5605585.9859999986</v>
      </c>
      <c r="K1002" s="173">
        <f t="shared" si="79"/>
        <v>18.241412670647215</v>
      </c>
      <c r="L1002" s="173">
        <f t="shared" si="77"/>
        <v>99127.588134254562</v>
      </c>
      <c r="M1002" s="164" t="s">
        <v>196</v>
      </c>
    </row>
    <row r="1003" spans="5:13" x14ac:dyDescent="0.25">
      <c r="E1003" s="170">
        <v>44063</v>
      </c>
      <c r="F1003" s="171">
        <v>10</v>
      </c>
      <c r="G1003" s="171">
        <v>399000</v>
      </c>
      <c r="H1003" s="171">
        <v>306993</v>
      </c>
      <c r="I1003" s="172">
        <f t="shared" si="74"/>
        <v>1.2997039020433692</v>
      </c>
      <c r="J1003" s="171">
        <v>3993990</v>
      </c>
      <c r="K1003" s="173">
        <f t="shared" si="79"/>
        <v>12.997039020433691</v>
      </c>
      <c r="L1003" s="173">
        <f t="shared" si="77"/>
        <v>99140.585173275002</v>
      </c>
      <c r="M1003" s="164" t="s">
        <v>196</v>
      </c>
    </row>
    <row r="1004" spans="5:13" x14ac:dyDescent="0.25">
      <c r="E1004" s="170">
        <v>44063</v>
      </c>
      <c r="F1004" s="171">
        <v>10</v>
      </c>
      <c r="G1004" s="171">
        <v>380000</v>
      </c>
      <c r="H1004" s="171">
        <v>306993</v>
      </c>
      <c r="I1004" s="172">
        <f t="shared" ref="I1004:I1067" si="80">G1004/H1004</f>
        <v>1.2378132400413038</v>
      </c>
      <c r="J1004" s="171">
        <v>3803800</v>
      </c>
      <c r="K1004" s="173">
        <f t="shared" si="79"/>
        <v>12.378132400413037</v>
      </c>
      <c r="L1004" s="173">
        <f t="shared" si="77"/>
        <v>99152.96330567541</v>
      </c>
      <c r="M1004" s="164" t="s">
        <v>196</v>
      </c>
    </row>
    <row r="1005" spans="5:13" x14ac:dyDescent="0.25">
      <c r="E1005" s="170">
        <v>44063</v>
      </c>
      <c r="F1005" s="171">
        <v>2</v>
      </c>
      <c r="G1005" s="171">
        <v>350000</v>
      </c>
      <c r="H1005" s="171">
        <v>306993</v>
      </c>
      <c r="I1005" s="172">
        <f t="shared" si="80"/>
        <v>1.1400911421433062</v>
      </c>
      <c r="J1005" s="171">
        <v>700700.00100000005</v>
      </c>
      <c r="K1005" s="173">
        <f t="shared" si="79"/>
        <v>2.2801822842866124</v>
      </c>
      <c r="L1005" s="173">
        <f t="shared" si="77"/>
        <v>99155.243487959699</v>
      </c>
      <c r="M1005" s="164" t="s">
        <v>196</v>
      </c>
    </row>
    <row r="1006" spans="5:13" x14ac:dyDescent="0.25">
      <c r="E1006" s="170">
        <v>44063</v>
      </c>
      <c r="F1006" s="171">
        <v>10</v>
      </c>
      <c r="G1006" s="171">
        <v>112000</v>
      </c>
      <c r="H1006" s="171">
        <v>306993.62</v>
      </c>
      <c r="I1006" s="172">
        <f t="shared" si="80"/>
        <v>0.36482842868200321</v>
      </c>
      <c r="J1006" s="171">
        <v>1121120</v>
      </c>
      <c r="K1006" s="173">
        <f t="shared" si="79"/>
        <v>3.648284286820032</v>
      </c>
      <c r="L1006" s="173">
        <f t="shared" si="77"/>
        <v>99158.891772246512</v>
      </c>
      <c r="M1006" s="164" t="s">
        <v>181</v>
      </c>
    </row>
    <row r="1007" spans="5:13" x14ac:dyDescent="0.25">
      <c r="E1007" s="165" t="s">
        <v>125</v>
      </c>
      <c r="F1007" s="166">
        <v>35</v>
      </c>
      <c r="G1007" s="166">
        <v>80000</v>
      </c>
      <c r="H1007" s="166">
        <v>306993.62</v>
      </c>
      <c r="I1007" s="158">
        <f t="shared" si="80"/>
        <v>0.26059173477285946</v>
      </c>
      <c r="J1007" s="166">
        <v>2802800</v>
      </c>
      <c r="K1007" s="167">
        <f>J1007/H1007</f>
        <v>9.1298314277671313</v>
      </c>
      <c r="L1007" s="167">
        <f t="shared" si="77"/>
        <v>99168.021603674279</v>
      </c>
      <c r="M1007" s="164" t="s">
        <v>172</v>
      </c>
    </row>
    <row r="1008" spans="5:13" x14ac:dyDescent="0.25">
      <c r="E1008" s="165" t="s">
        <v>125</v>
      </c>
      <c r="F1008" s="166">
        <v>45</v>
      </c>
      <c r="G1008" s="166">
        <v>80000</v>
      </c>
      <c r="H1008" s="166">
        <v>306993.62</v>
      </c>
      <c r="I1008" s="158">
        <f t="shared" si="80"/>
        <v>0.26059173477285946</v>
      </c>
      <c r="J1008" s="166">
        <v>3603600</v>
      </c>
      <c r="K1008" s="167">
        <f>J1008/H1008</f>
        <v>11.738354692843455</v>
      </c>
      <c r="L1008" s="167">
        <f t="shared" si="77"/>
        <v>99179.759958367125</v>
      </c>
      <c r="M1008" s="164" t="s">
        <v>172</v>
      </c>
    </row>
    <row r="1009" spans="5:13" x14ac:dyDescent="0.25">
      <c r="E1009" s="165" t="s">
        <v>125</v>
      </c>
      <c r="F1009" s="166">
        <v>120</v>
      </c>
      <c r="G1009" s="166">
        <v>80000</v>
      </c>
      <c r="H1009" s="166">
        <v>306993.62</v>
      </c>
      <c r="I1009" s="158">
        <f t="shared" si="80"/>
        <v>0.26059173477285946</v>
      </c>
      <c r="J1009" s="166">
        <v>9609600</v>
      </c>
      <c r="K1009" s="167">
        <f>J1009/H1009</f>
        <v>31.302279180915878</v>
      </c>
      <c r="L1009" s="167">
        <f t="shared" si="77"/>
        <v>99211.062237548045</v>
      </c>
      <c r="M1009" s="164" t="s">
        <v>172</v>
      </c>
    </row>
    <row r="1010" spans="5:13" x14ac:dyDescent="0.25">
      <c r="E1010" s="165" t="s">
        <v>125</v>
      </c>
      <c r="F1010" s="166">
        <v>1000</v>
      </c>
      <c r="G1010" s="166">
        <v>80000</v>
      </c>
      <c r="H1010" s="166">
        <v>306993.62</v>
      </c>
      <c r="I1010" s="158">
        <f t="shared" si="80"/>
        <v>0.26059173477285946</v>
      </c>
      <c r="J1010" s="166">
        <v>80080000</v>
      </c>
      <c r="K1010" s="167">
        <f>J1010/H1010</f>
        <v>260.85232650763231</v>
      </c>
      <c r="L1010" s="167">
        <f t="shared" si="77"/>
        <v>99471.914564055682</v>
      </c>
      <c r="M1010" s="164" t="s">
        <v>172</v>
      </c>
    </row>
    <row r="1011" spans="5:13" x14ac:dyDescent="0.25">
      <c r="E1011" s="170" t="s">
        <v>125</v>
      </c>
      <c r="F1011" s="171">
        <v>170044</v>
      </c>
      <c r="G1011" s="171">
        <v>98</v>
      </c>
      <c r="H1011" s="166">
        <v>306993.62</v>
      </c>
      <c r="I1011" s="158">
        <f t="shared" si="80"/>
        <v>3.1922487509675282E-4</v>
      </c>
      <c r="J1011" s="171">
        <v>16680976.312000001</v>
      </c>
      <c r="K1011" s="167">
        <f t="shared" ref="K1011:K1024" si="81">F1011*I1011</f>
        <v>54.28227466095224</v>
      </c>
      <c r="L1011" s="167">
        <f t="shared" si="77"/>
        <v>99526.196838716627</v>
      </c>
      <c r="M1011" s="164" t="s">
        <v>178</v>
      </c>
    </row>
    <row r="1012" spans="5:13" x14ac:dyDescent="0.25">
      <c r="E1012" s="170" t="s">
        <v>125</v>
      </c>
      <c r="F1012" s="171">
        <v>20000</v>
      </c>
      <c r="G1012" s="171">
        <v>98</v>
      </c>
      <c r="H1012" s="166">
        <v>306993.62</v>
      </c>
      <c r="I1012" s="158">
        <f t="shared" si="80"/>
        <v>3.1922487509675282E-4</v>
      </c>
      <c r="J1012" s="171">
        <v>1961960</v>
      </c>
      <c r="K1012" s="167">
        <f t="shared" si="81"/>
        <v>6.3844975019350567</v>
      </c>
      <c r="L1012" s="167">
        <f t="shared" si="77"/>
        <v>99532.581336218558</v>
      </c>
      <c r="M1012" s="164" t="s">
        <v>178</v>
      </c>
    </row>
    <row r="1013" spans="5:13" x14ac:dyDescent="0.25">
      <c r="E1013" s="170" t="s">
        <v>125</v>
      </c>
      <c r="F1013" s="171">
        <v>2</v>
      </c>
      <c r="G1013" s="171">
        <v>740000</v>
      </c>
      <c r="H1013" s="166">
        <v>306993.62</v>
      </c>
      <c r="I1013" s="158">
        <f t="shared" si="80"/>
        <v>2.4104735466489497</v>
      </c>
      <c r="J1013" s="171">
        <v>1481480</v>
      </c>
      <c r="K1013" s="167">
        <f t="shared" si="81"/>
        <v>4.8209470932978995</v>
      </c>
      <c r="L1013" s="167">
        <f t="shared" si="77"/>
        <v>99537.402283311851</v>
      </c>
      <c r="M1013" s="187" t="s">
        <v>182</v>
      </c>
    </row>
    <row r="1014" spans="5:13" x14ac:dyDescent="0.25">
      <c r="E1014" s="170" t="s">
        <v>125</v>
      </c>
      <c r="F1014" s="171">
        <v>106</v>
      </c>
      <c r="G1014" s="171">
        <v>11200</v>
      </c>
      <c r="H1014" s="166">
        <v>306993.62</v>
      </c>
      <c r="I1014" s="158">
        <f t="shared" si="80"/>
        <v>3.6482842868200326E-2</v>
      </c>
      <c r="J1014" s="171">
        <v>1188387.2</v>
      </c>
      <c r="K1014" s="167">
        <f t="shared" si="81"/>
        <v>3.8671813440292344</v>
      </c>
      <c r="L1014" s="167">
        <f t="shared" si="77"/>
        <v>99541.269464655881</v>
      </c>
      <c r="M1014" s="164" t="s">
        <v>179</v>
      </c>
    </row>
    <row r="1015" spans="5:13" x14ac:dyDescent="0.25">
      <c r="E1015" s="170" t="s">
        <v>125</v>
      </c>
      <c r="F1015" s="171">
        <v>1</v>
      </c>
      <c r="G1015" s="171">
        <v>812000</v>
      </c>
      <c r="H1015" s="166">
        <v>306993.62</v>
      </c>
      <c r="I1015" s="158">
        <f t="shared" si="80"/>
        <v>2.6450061079445235</v>
      </c>
      <c r="J1015" s="171">
        <v>812812.00100000005</v>
      </c>
      <c r="K1015" s="167">
        <f t="shared" si="81"/>
        <v>2.6450061079445235</v>
      </c>
      <c r="L1015" s="167">
        <f t="shared" si="77"/>
        <v>99543.914470763819</v>
      </c>
      <c r="M1015" s="164" t="s">
        <v>198</v>
      </c>
    </row>
    <row r="1016" spans="5:13" x14ac:dyDescent="0.25">
      <c r="E1016" s="170">
        <v>44064</v>
      </c>
      <c r="F1016" s="171">
        <v>1847663</v>
      </c>
      <c r="G1016" s="171">
        <v>2.5</v>
      </c>
      <c r="H1016" s="171">
        <v>306993.62</v>
      </c>
      <c r="I1016" s="172">
        <f t="shared" si="80"/>
        <v>8.1434917116518572E-6</v>
      </c>
      <c r="J1016" s="171">
        <v>4623776.6574999997</v>
      </c>
      <c r="K1016" s="173">
        <f t="shared" si="81"/>
        <v>15.046428326425806</v>
      </c>
      <c r="L1016" s="173">
        <f t="shared" si="77"/>
        <v>99558.960899090249</v>
      </c>
      <c r="M1016" s="164" t="s">
        <v>175</v>
      </c>
    </row>
    <row r="1017" spans="5:13" x14ac:dyDescent="0.25">
      <c r="E1017" s="170">
        <v>44064</v>
      </c>
      <c r="F1017" s="171">
        <v>1000000</v>
      </c>
      <c r="G1017" s="171">
        <v>2.5</v>
      </c>
      <c r="H1017" s="171">
        <v>306993.62</v>
      </c>
      <c r="I1017" s="172">
        <f t="shared" si="80"/>
        <v>8.1434917116518572E-6</v>
      </c>
      <c r="J1017" s="171">
        <v>2502500</v>
      </c>
      <c r="K1017" s="173">
        <f t="shared" si="81"/>
        <v>8.1434917116518566</v>
      </c>
      <c r="L1017" s="173">
        <f t="shared" si="77"/>
        <v>99567.104390801906</v>
      </c>
      <c r="M1017" s="164" t="s">
        <v>175</v>
      </c>
    </row>
    <row r="1018" spans="5:13" x14ac:dyDescent="0.25">
      <c r="E1018" s="170">
        <v>44064</v>
      </c>
      <c r="F1018" s="171">
        <v>4536497</v>
      </c>
      <c r="G1018" s="171">
        <v>2.48</v>
      </c>
      <c r="H1018" s="171">
        <v>306993.62</v>
      </c>
      <c r="I1018" s="172">
        <f t="shared" si="80"/>
        <v>8.0783437779586432E-6</v>
      </c>
      <c r="J1018" s="171">
        <v>11261763.072560001</v>
      </c>
      <c r="K1018" s="173">
        <f t="shared" si="81"/>
        <v>36.647382313678051</v>
      </c>
      <c r="L1018" s="173">
        <f t="shared" si="77"/>
        <v>99603.751773115582</v>
      </c>
      <c r="M1018" s="164" t="s">
        <v>175</v>
      </c>
    </row>
    <row r="1019" spans="5:13" x14ac:dyDescent="0.25">
      <c r="E1019" s="170">
        <v>44064</v>
      </c>
      <c r="F1019" s="171">
        <v>14</v>
      </c>
      <c r="G1019" s="171">
        <v>380000</v>
      </c>
      <c r="H1019" s="171">
        <v>306993</v>
      </c>
      <c r="I1019" s="172">
        <f t="shared" si="80"/>
        <v>1.2378132400413038</v>
      </c>
      <c r="J1019" s="171">
        <v>5325320</v>
      </c>
      <c r="K1019" s="173">
        <f t="shared" si="81"/>
        <v>17.329385360578254</v>
      </c>
      <c r="L1019" s="173">
        <f t="shared" si="77"/>
        <v>99621.081158476154</v>
      </c>
      <c r="M1019" s="164" t="s">
        <v>196</v>
      </c>
    </row>
    <row r="1020" spans="5:13" x14ac:dyDescent="0.25">
      <c r="E1020" s="170">
        <v>44064</v>
      </c>
      <c r="F1020" s="171">
        <v>10</v>
      </c>
      <c r="G1020" s="171">
        <v>92999</v>
      </c>
      <c r="H1020" s="171">
        <v>310272</v>
      </c>
      <c r="I1020" s="172">
        <f t="shared" si="80"/>
        <v>0.29973378197194722</v>
      </c>
      <c r="J1020" s="171">
        <v>930919.99100000004</v>
      </c>
      <c r="K1020" s="173">
        <f t="shared" si="81"/>
        <v>2.9973378197194722</v>
      </c>
      <c r="L1020" s="173">
        <f t="shared" si="77"/>
        <v>99624.078496295871</v>
      </c>
      <c r="M1020" s="164" t="s">
        <v>174</v>
      </c>
    </row>
    <row r="1021" spans="5:13" x14ac:dyDescent="0.25">
      <c r="E1021" s="178" t="s">
        <v>62</v>
      </c>
      <c r="F1021" s="179">
        <v>400</v>
      </c>
      <c r="G1021" s="179">
        <v>75000</v>
      </c>
      <c r="H1021" s="157">
        <v>317382.73</v>
      </c>
      <c r="I1021" s="158">
        <f t="shared" si="80"/>
        <v>0.23630775373316629</v>
      </c>
      <c r="J1021" s="179">
        <v>30030000</v>
      </c>
      <c r="K1021" s="163">
        <f t="shared" si="81"/>
        <v>94.523101493266509</v>
      </c>
      <c r="L1021" s="163">
        <f t="shared" si="77"/>
        <v>99718.601597789137</v>
      </c>
      <c r="M1021" s="153" t="s">
        <v>171</v>
      </c>
    </row>
    <row r="1022" spans="5:13" x14ac:dyDescent="0.25">
      <c r="E1022" s="178" t="s">
        <v>62</v>
      </c>
      <c r="F1022" s="179">
        <v>61</v>
      </c>
      <c r="G1022" s="179">
        <v>75000</v>
      </c>
      <c r="H1022" s="157">
        <v>317382.73</v>
      </c>
      <c r="I1022" s="158">
        <f t="shared" si="80"/>
        <v>0.23630775373316629</v>
      </c>
      <c r="J1022" s="179">
        <v>4579575</v>
      </c>
      <c r="K1022" s="163">
        <f t="shared" si="81"/>
        <v>14.414772977723144</v>
      </c>
      <c r="L1022" s="163">
        <f t="shared" si="77"/>
        <v>99733.016370766854</v>
      </c>
      <c r="M1022" s="153" t="s">
        <v>171</v>
      </c>
    </row>
    <row r="1023" spans="5:13" x14ac:dyDescent="0.25">
      <c r="E1023" s="178" t="s">
        <v>62</v>
      </c>
      <c r="F1023" s="179">
        <v>30</v>
      </c>
      <c r="G1023" s="179">
        <v>75000</v>
      </c>
      <c r="H1023" s="157">
        <v>317382.73</v>
      </c>
      <c r="I1023" s="158">
        <f t="shared" si="80"/>
        <v>0.23630775373316629</v>
      </c>
      <c r="J1023" s="179">
        <v>2252250</v>
      </c>
      <c r="K1023" s="163">
        <f t="shared" si="81"/>
        <v>7.0892326119949889</v>
      </c>
      <c r="L1023" s="163">
        <f t="shared" si="77"/>
        <v>99740.105603378848</v>
      </c>
      <c r="M1023" s="153" t="s">
        <v>171</v>
      </c>
    </row>
    <row r="1024" spans="5:13" x14ac:dyDescent="0.25">
      <c r="E1024" s="178" t="s">
        <v>62</v>
      </c>
      <c r="F1024" s="179">
        <v>500</v>
      </c>
      <c r="G1024" s="179">
        <v>78000</v>
      </c>
      <c r="H1024" s="157">
        <v>317382.73</v>
      </c>
      <c r="I1024" s="158">
        <f t="shared" si="80"/>
        <v>0.24576006388249294</v>
      </c>
      <c r="J1024" s="179">
        <v>39039000</v>
      </c>
      <c r="K1024" s="163">
        <f t="shared" si="81"/>
        <v>122.88003194124647</v>
      </c>
      <c r="L1024" s="163">
        <f t="shared" si="77"/>
        <v>99862.985635320088</v>
      </c>
      <c r="M1024" s="153" t="s">
        <v>171</v>
      </c>
    </row>
    <row r="1025" spans="5:13" x14ac:dyDescent="0.25">
      <c r="E1025" s="165" t="s">
        <v>62</v>
      </c>
      <c r="F1025" s="166">
        <v>490</v>
      </c>
      <c r="G1025" s="166">
        <v>87999</v>
      </c>
      <c r="H1025" s="166">
        <v>317382.73</v>
      </c>
      <c r="I1025" s="158">
        <f t="shared" si="80"/>
        <v>0.27726461361019866</v>
      </c>
      <c r="J1025" s="166">
        <v>43162629.509999998</v>
      </c>
      <c r="K1025" s="167">
        <f t="shared" ref="K1025:K1030" si="82">J1025/H1025</f>
        <v>135.99552032966633</v>
      </c>
      <c r="L1025" s="167">
        <f t="shared" si="77"/>
        <v>99998.981155649759</v>
      </c>
      <c r="M1025" s="164" t="s">
        <v>172</v>
      </c>
    </row>
    <row r="1026" spans="5:13" x14ac:dyDescent="0.25">
      <c r="E1026" s="165" t="s">
        <v>62</v>
      </c>
      <c r="F1026" s="166">
        <v>500</v>
      </c>
      <c r="G1026" s="166">
        <v>87999</v>
      </c>
      <c r="H1026" s="166">
        <v>317382.73</v>
      </c>
      <c r="I1026" s="158">
        <f t="shared" si="80"/>
        <v>0.27726461361019866</v>
      </c>
      <c r="J1026" s="166">
        <v>44043499.5</v>
      </c>
      <c r="K1026" s="167">
        <f t="shared" si="82"/>
        <v>138.77093911190443</v>
      </c>
      <c r="L1026" s="167">
        <f t="shared" si="77"/>
        <v>100137.75209476166</v>
      </c>
      <c r="M1026" s="164" t="s">
        <v>172</v>
      </c>
    </row>
    <row r="1027" spans="5:13" x14ac:dyDescent="0.25">
      <c r="E1027" s="165" t="s">
        <v>62</v>
      </c>
      <c r="F1027" s="166">
        <v>1000</v>
      </c>
      <c r="G1027" s="166">
        <v>87999</v>
      </c>
      <c r="H1027" s="166">
        <v>317382.73</v>
      </c>
      <c r="I1027" s="158">
        <f t="shared" si="80"/>
        <v>0.27726461361019866</v>
      </c>
      <c r="J1027" s="166">
        <v>88086999</v>
      </c>
      <c r="K1027" s="167">
        <f t="shared" si="82"/>
        <v>277.54187822380885</v>
      </c>
      <c r="L1027" s="167">
        <f t="shared" si="77"/>
        <v>100415.29397298547</v>
      </c>
      <c r="M1027" s="164" t="s">
        <v>172</v>
      </c>
    </row>
    <row r="1028" spans="5:13" x14ac:dyDescent="0.25">
      <c r="E1028" s="165" t="s">
        <v>62</v>
      </c>
      <c r="F1028" s="166">
        <v>1000</v>
      </c>
      <c r="G1028" s="166">
        <v>87999</v>
      </c>
      <c r="H1028" s="166">
        <v>317382.73</v>
      </c>
      <c r="I1028" s="158">
        <f t="shared" si="80"/>
        <v>0.27726461361019866</v>
      </c>
      <c r="J1028" s="166">
        <v>88086999</v>
      </c>
      <c r="K1028" s="167">
        <f t="shared" si="82"/>
        <v>277.54187822380885</v>
      </c>
      <c r="L1028" s="167">
        <f t="shared" ref="L1028:L1091" si="83">L1027+K1028</f>
        <v>100692.83585120928</v>
      </c>
      <c r="M1028" s="164" t="s">
        <v>172</v>
      </c>
    </row>
    <row r="1029" spans="5:13" x14ac:dyDescent="0.25">
      <c r="E1029" s="165" t="s">
        <v>62</v>
      </c>
      <c r="F1029" s="166">
        <v>227</v>
      </c>
      <c r="G1029" s="166">
        <v>87999</v>
      </c>
      <c r="H1029" s="166">
        <v>317382.73</v>
      </c>
      <c r="I1029" s="158">
        <f t="shared" si="80"/>
        <v>0.27726461361019866</v>
      </c>
      <c r="J1029" s="166">
        <v>19995748.772999998</v>
      </c>
      <c r="K1029" s="167">
        <f t="shared" si="82"/>
        <v>63.002006356804607</v>
      </c>
      <c r="L1029" s="167">
        <f t="shared" si="83"/>
        <v>100755.83785756609</v>
      </c>
      <c r="M1029" s="164" t="s">
        <v>172</v>
      </c>
    </row>
    <row r="1030" spans="5:13" x14ac:dyDescent="0.25">
      <c r="E1030" s="165" t="s">
        <v>62</v>
      </c>
      <c r="F1030" s="166">
        <v>8130</v>
      </c>
      <c r="G1030" s="166">
        <v>87999</v>
      </c>
      <c r="H1030" s="166">
        <v>317382.73</v>
      </c>
      <c r="I1030" s="158">
        <f t="shared" si="80"/>
        <v>0.27726461361019866</v>
      </c>
      <c r="J1030" s="166">
        <v>716147301.87</v>
      </c>
      <c r="K1030" s="167">
        <f t="shared" si="82"/>
        <v>2256.4154699595661</v>
      </c>
      <c r="L1030" s="167">
        <f t="shared" si="83"/>
        <v>103012.25332752566</v>
      </c>
      <c r="M1030" s="164" t="s">
        <v>172</v>
      </c>
    </row>
    <row r="1031" spans="5:13" x14ac:dyDescent="0.25">
      <c r="E1031" s="170" t="s">
        <v>62</v>
      </c>
      <c r="F1031" s="171">
        <v>1</v>
      </c>
      <c r="G1031" s="171">
        <v>739000</v>
      </c>
      <c r="H1031" s="166">
        <v>317382.73</v>
      </c>
      <c r="I1031" s="158">
        <f t="shared" si="80"/>
        <v>2.3284190667841318</v>
      </c>
      <c r="J1031" s="171">
        <v>739739.00100000005</v>
      </c>
      <c r="K1031" s="167">
        <f>F1031*I1031</f>
        <v>2.3284190667841318</v>
      </c>
      <c r="L1031" s="167">
        <f t="shared" si="83"/>
        <v>103014.58174659245</v>
      </c>
      <c r="M1031" s="187" t="s">
        <v>182</v>
      </c>
    </row>
    <row r="1032" spans="5:13" x14ac:dyDescent="0.25">
      <c r="E1032" s="165" t="s">
        <v>126</v>
      </c>
      <c r="F1032" s="166">
        <v>169</v>
      </c>
      <c r="G1032" s="166">
        <v>88000</v>
      </c>
      <c r="H1032" s="166">
        <v>320068.90000000002</v>
      </c>
      <c r="I1032" s="158">
        <f t="shared" si="80"/>
        <v>0.27494080180861058</v>
      </c>
      <c r="J1032" s="166">
        <v>14886872</v>
      </c>
      <c r="K1032" s="167">
        <f>J1032/H1032</f>
        <v>46.51146050116084</v>
      </c>
      <c r="L1032" s="167">
        <f t="shared" si="83"/>
        <v>103061.09320709361</v>
      </c>
      <c r="M1032" s="164" t="s">
        <v>172</v>
      </c>
    </row>
    <row r="1033" spans="5:13" x14ac:dyDescent="0.25">
      <c r="E1033" s="165" t="s">
        <v>126</v>
      </c>
      <c r="F1033" s="166">
        <v>100</v>
      </c>
      <c r="G1033" s="166">
        <v>88000</v>
      </c>
      <c r="H1033" s="166">
        <v>320068.90000000002</v>
      </c>
      <c r="I1033" s="158">
        <f t="shared" si="80"/>
        <v>0.27494080180861058</v>
      </c>
      <c r="J1033" s="166">
        <v>8808800</v>
      </c>
      <c r="K1033" s="167">
        <f>J1033/H1033</f>
        <v>27.521574261041916</v>
      </c>
      <c r="L1033" s="167">
        <f t="shared" si="83"/>
        <v>103088.61478135466</v>
      </c>
      <c r="M1033" s="164" t="s">
        <v>172</v>
      </c>
    </row>
    <row r="1034" spans="5:13" x14ac:dyDescent="0.25">
      <c r="E1034" s="165" t="s">
        <v>126</v>
      </c>
      <c r="F1034" s="166">
        <v>231</v>
      </c>
      <c r="G1034" s="166">
        <v>88000</v>
      </c>
      <c r="H1034" s="166">
        <v>320068.90000000002</v>
      </c>
      <c r="I1034" s="158">
        <f t="shared" si="80"/>
        <v>0.27494080180861058</v>
      </c>
      <c r="J1034" s="166">
        <v>20348328</v>
      </c>
      <c r="K1034" s="167">
        <f>J1034/H1034</f>
        <v>63.574836543006832</v>
      </c>
      <c r="L1034" s="167">
        <f t="shared" si="83"/>
        <v>103152.18961789766</v>
      </c>
      <c r="M1034" s="164" t="s">
        <v>172</v>
      </c>
    </row>
    <row r="1035" spans="5:13" x14ac:dyDescent="0.25">
      <c r="E1035" s="170" t="s">
        <v>126</v>
      </c>
      <c r="F1035" s="171">
        <v>1</v>
      </c>
      <c r="G1035" s="171">
        <v>745000</v>
      </c>
      <c r="H1035" s="166">
        <v>320068.90000000002</v>
      </c>
      <c r="I1035" s="158">
        <f t="shared" si="80"/>
        <v>2.3276238334933508</v>
      </c>
      <c r="J1035" s="171">
        <v>745745.00100000005</v>
      </c>
      <c r="K1035" s="167">
        <f>F1035*I1035</f>
        <v>2.3276238334933508</v>
      </c>
      <c r="L1035" s="167">
        <f t="shared" si="83"/>
        <v>103154.51724173116</v>
      </c>
      <c r="M1035" s="187" t="s">
        <v>182</v>
      </c>
    </row>
    <row r="1036" spans="5:13" x14ac:dyDescent="0.25">
      <c r="E1036" s="170" t="s">
        <v>126</v>
      </c>
      <c r="F1036" s="171">
        <v>20</v>
      </c>
      <c r="G1036" s="171">
        <v>13998</v>
      </c>
      <c r="H1036" s="166">
        <v>320068.90000000002</v>
      </c>
      <c r="I1036" s="158">
        <f t="shared" si="80"/>
        <v>4.3734333451328759E-2</v>
      </c>
      <c r="J1036" s="171">
        <v>280239.96100000001</v>
      </c>
      <c r="K1036" s="167">
        <f>F1036*I1036</f>
        <v>0.87468666902657521</v>
      </c>
      <c r="L1036" s="167">
        <f t="shared" si="83"/>
        <v>103155.39192840017</v>
      </c>
      <c r="M1036" s="164" t="s">
        <v>179</v>
      </c>
    </row>
    <row r="1037" spans="5:13" x14ac:dyDescent="0.25">
      <c r="E1037" s="178" t="s">
        <v>63</v>
      </c>
      <c r="F1037" s="179">
        <v>440</v>
      </c>
      <c r="G1037" s="179">
        <v>81000</v>
      </c>
      <c r="H1037" s="157">
        <v>330007.62</v>
      </c>
      <c r="I1037" s="158">
        <f t="shared" si="80"/>
        <v>0.24544887781682131</v>
      </c>
      <c r="J1037" s="179">
        <v>35675640</v>
      </c>
      <c r="K1037" s="163">
        <f>F1037*I1037</f>
        <v>107.99750623940137</v>
      </c>
      <c r="L1037" s="163">
        <f t="shared" si="83"/>
        <v>103263.38943463958</v>
      </c>
      <c r="M1037" s="153" t="s">
        <v>171</v>
      </c>
    </row>
    <row r="1038" spans="5:13" x14ac:dyDescent="0.25">
      <c r="E1038" s="178" t="s">
        <v>63</v>
      </c>
      <c r="F1038" s="179">
        <v>60</v>
      </c>
      <c r="G1038" s="179">
        <v>81000</v>
      </c>
      <c r="H1038" s="157">
        <v>330007.62</v>
      </c>
      <c r="I1038" s="158">
        <f t="shared" si="80"/>
        <v>0.24544887781682131</v>
      </c>
      <c r="J1038" s="179">
        <v>4864860</v>
      </c>
      <c r="K1038" s="163">
        <f>F1038*I1038</f>
        <v>14.72693266900928</v>
      </c>
      <c r="L1038" s="163">
        <f t="shared" si="83"/>
        <v>103278.1163673086</v>
      </c>
      <c r="M1038" s="153" t="s">
        <v>171</v>
      </c>
    </row>
    <row r="1039" spans="5:13" x14ac:dyDescent="0.25">
      <c r="E1039" s="165" t="s">
        <v>63</v>
      </c>
      <c r="F1039" s="166">
        <v>200</v>
      </c>
      <c r="G1039" s="166">
        <v>88100</v>
      </c>
      <c r="H1039" s="166">
        <v>330007.62</v>
      </c>
      <c r="I1039" s="158">
        <f t="shared" si="80"/>
        <v>0.26696353253903654</v>
      </c>
      <c r="J1039" s="166">
        <v>17637620</v>
      </c>
      <c r="K1039" s="167">
        <f>J1039/H1039</f>
        <v>53.446099214315112</v>
      </c>
      <c r="L1039" s="167">
        <f t="shared" si="83"/>
        <v>103331.56246652291</v>
      </c>
      <c r="M1039" s="164" t="s">
        <v>172</v>
      </c>
    </row>
    <row r="1040" spans="5:13" x14ac:dyDescent="0.25">
      <c r="E1040" s="178" t="s">
        <v>64</v>
      </c>
      <c r="F1040" s="179">
        <v>500</v>
      </c>
      <c r="G1040" s="179">
        <v>80000</v>
      </c>
      <c r="H1040" s="157">
        <v>333093.27</v>
      </c>
      <c r="I1040" s="158">
        <f t="shared" si="80"/>
        <v>0.24017297017138772</v>
      </c>
      <c r="J1040" s="179">
        <v>40040000</v>
      </c>
      <c r="K1040" s="163">
        <f>F1040*I1040</f>
        <v>120.08648508569387</v>
      </c>
      <c r="L1040" s="163">
        <f t="shared" si="83"/>
        <v>103451.6489516086</v>
      </c>
      <c r="M1040" s="153" t="s">
        <v>171</v>
      </c>
    </row>
    <row r="1041" spans="5:13" x14ac:dyDescent="0.25">
      <c r="E1041" s="165" t="s">
        <v>64</v>
      </c>
      <c r="F1041" s="166">
        <v>14</v>
      </c>
      <c r="G1041" s="166">
        <v>87000</v>
      </c>
      <c r="H1041" s="166">
        <v>333093.27</v>
      </c>
      <c r="I1041" s="158">
        <f t="shared" si="80"/>
        <v>0.26118810506138412</v>
      </c>
      <c r="J1041" s="166">
        <v>1219218</v>
      </c>
      <c r="K1041" s="167">
        <f>J1041/H1041</f>
        <v>3.6602901043302376</v>
      </c>
      <c r="L1041" s="167">
        <f t="shared" si="83"/>
        <v>103455.30924171294</v>
      </c>
      <c r="M1041" s="164" t="s">
        <v>172</v>
      </c>
    </row>
    <row r="1042" spans="5:13" x14ac:dyDescent="0.25">
      <c r="E1042" s="170" t="s">
        <v>64</v>
      </c>
      <c r="F1042" s="171">
        <v>16</v>
      </c>
      <c r="G1042" s="171">
        <v>16000</v>
      </c>
      <c r="H1042" s="166">
        <v>333093.27</v>
      </c>
      <c r="I1042" s="158">
        <f t="shared" si="80"/>
        <v>4.8034594034277546E-2</v>
      </c>
      <c r="J1042" s="171">
        <v>256256.00099999999</v>
      </c>
      <c r="K1042" s="167">
        <f>F1042*I1042</f>
        <v>0.76855350454844074</v>
      </c>
      <c r="L1042" s="167">
        <f t="shared" si="83"/>
        <v>103456.07779521748</v>
      </c>
      <c r="M1042" s="164" t="s">
        <v>193</v>
      </c>
    </row>
    <row r="1043" spans="5:13" x14ac:dyDescent="0.25">
      <c r="E1043" s="178" t="s">
        <v>65</v>
      </c>
      <c r="F1043" s="179">
        <v>252</v>
      </c>
      <c r="G1043" s="179">
        <v>80000</v>
      </c>
      <c r="H1043" s="157">
        <v>333093.27</v>
      </c>
      <c r="I1043" s="158">
        <f t="shared" si="80"/>
        <v>0.24017297017138772</v>
      </c>
      <c r="J1043" s="179">
        <v>20180160</v>
      </c>
      <c r="K1043" s="163">
        <f>F1043*I1043</f>
        <v>60.523588483189705</v>
      </c>
      <c r="L1043" s="163">
        <f t="shared" si="83"/>
        <v>103516.60138370068</v>
      </c>
      <c r="M1043" s="153" t="s">
        <v>171</v>
      </c>
    </row>
    <row r="1044" spans="5:13" x14ac:dyDescent="0.25">
      <c r="E1044" s="178" t="s">
        <v>65</v>
      </c>
      <c r="F1044" s="179">
        <v>100</v>
      </c>
      <c r="G1044" s="179">
        <v>80000</v>
      </c>
      <c r="H1044" s="157">
        <v>333093.27</v>
      </c>
      <c r="I1044" s="158">
        <f t="shared" si="80"/>
        <v>0.24017297017138772</v>
      </c>
      <c r="J1044" s="179">
        <v>8008000</v>
      </c>
      <c r="K1044" s="163">
        <f>F1044*I1044</f>
        <v>24.017297017138773</v>
      </c>
      <c r="L1044" s="163">
        <f t="shared" si="83"/>
        <v>103540.61868071782</v>
      </c>
      <c r="M1044" s="153" t="s">
        <v>171</v>
      </c>
    </row>
    <row r="1045" spans="5:13" x14ac:dyDescent="0.25">
      <c r="E1045" s="178" t="s">
        <v>65</v>
      </c>
      <c r="F1045" s="179">
        <v>148</v>
      </c>
      <c r="G1045" s="179">
        <v>80000</v>
      </c>
      <c r="H1045" s="157">
        <v>333093.27</v>
      </c>
      <c r="I1045" s="158">
        <f t="shared" si="80"/>
        <v>0.24017297017138772</v>
      </c>
      <c r="J1045" s="179">
        <v>11851840</v>
      </c>
      <c r="K1045" s="163">
        <f>F1045*I1045</f>
        <v>35.54559958536538</v>
      </c>
      <c r="L1045" s="163">
        <f t="shared" si="83"/>
        <v>103576.16428030319</v>
      </c>
      <c r="M1045" s="153" t="s">
        <v>171</v>
      </c>
    </row>
    <row r="1046" spans="5:13" x14ac:dyDescent="0.25">
      <c r="E1046" s="165" t="s">
        <v>65</v>
      </c>
      <c r="F1046" s="166">
        <v>200</v>
      </c>
      <c r="G1046" s="166">
        <v>89000</v>
      </c>
      <c r="H1046" s="166">
        <v>333093.27</v>
      </c>
      <c r="I1046" s="158">
        <f t="shared" si="80"/>
        <v>0.26719242931566883</v>
      </c>
      <c r="J1046" s="166">
        <v>17817800</v>
      </c>
      <c r="K1046" s="167">
        <f>J1046/H1046</f>
        <v>53.491924348996903</v>
      </c>
      <c r="L1046" s="167">
        <f t="shared" si="83"/>
        <v>103629.65620465219</v>
      </c>
      <c r="M1046" s="164" t="s">
        <v>172</v>
      </c>
    </row>
    <row r="1047" spans="5:13" x14ac:dyDescent="0.25">
      <c r="E1047" s="178" t="s">
        <v>66</v>
      </c>
      <c r="F1047" s="179">
        <v>500</v>
      </c>
      <c r="G1047" s="179">
        <v>81500</v>
      </c>
      <c r="H1047" s="157">
        <v>345123.12</v>
      </c>
      <c r="I1047" s="158">
        <f t="shared" si="80"/>
        <v>0.23614761016300503</v>
      </c>
      <c r="J1047" s="179">
        <v>40790750</v>
      </c>
      <c r="K1047" s="163">
        <f>F1047*I1047</f>
        <v>118.07380508150251</v>
      </c>
      <c r="L1047" s="163">
        <f t="shared" si="83"/>
        <v>103747.73000973368</v>
      </c>
      <c r="M1047" s="153" t="s">
        <v>171</v>
      </c>
    </row>
    <row r="1048" spans="5:13" x14ac:dyDescent="0.25">
      <c r="E1048" s="165" t="s">
        <v>66</v>
      </c>
      <c r="F1048" s="166">
        <v>200</v>
      </c>
      <c r="G1048" s="166">
        <v>90000</v>
      </c>
      <c r="H1048" s="166">
        <v>345123.12</v>
      </c>
      <c r="I1048" s="158">
        <f t="shared" si="80"/>
        <v>0.26077650202049635</v>
      </c>
      <c r="J1048" s="166">
        <v>18018000</v>
      </c>
      <c r="K1048" s="167">
        <f>J1048/H1048</f>
        <v>52.207455704503367</v>
      </c>
      <c r="L1048" s="167">
        <f t="shared" si="83"/>
        <v>103799.93746543818</v>
      </c>
      <c r="M1048" s="164" t="s">
        <v>172</v>
      </c>
    </row>
    <row r="1049" spans="5:13" x14ac:dyDescent="0.25">
      <c r="E1049" s="178" t="s">
        <v>67</v>
      </c>
      <c r="F1049" s="179">
        <v>136</v>
      </c>
      <c r="G1049" s="179">
        <v>80500</v>
      </c>
      <c r="H1049" s="157">
        <v>346053.78</v>
      </c>
      <c r="I1049" s="158">
        <f t="shared" si="80"/>
        <v>0.23262280215520256</v>
      </c>
      <c r="J1049" s="179">
        <v>10958948</v>
      </c>
      <c r="K1049" s="163">
        <f>F1049*I1049</f>
        <v>31.636701093107547</v>
      </c>
      <c r="L1049" s="163">
        <f t="shared" si="83"/>
        <v>103831.5741665313</v>
      </c>
      <c r="M1049" s="153" t="s">
        <v>171</v>
      </c>
    </row>
    <row r="1050" spans="5:13" x14ac:dyDescent="0.25">
      <c r="E1050" s="178" t="s">
        <v>67</v>
      </c>
      <c r="F1050" s="179">
        <v>364</v>
      </c>
      <c r="G1050" s="179">
        <v>80500</v>
      </c>
      <c r="H1050" s="157">
        <v>346053.78</v>
      </c>
      <c r="I1050" s="158">
        <f t="shared" si="80"/>
        <v>0.23262280215520256</v>
      </c>
      <c r="J1050" s="179">
        <v>29331302</v>
      </c>
      <c r="K1050" s="163">
        <f>F1050*I1050</f>
        <v>84.674699984493728</v>
      </c>
      <c r="L1050" s="163">
        <f t="shared" si="83"/>
        <v>103916.24886651579</v>
      </c>
      <c r="M1050" s="153" t="s">
        <v>171</v>
      </c>
    </row>
    <row r="1051" spans="5:13" x14ac:dyDescent="0.25">
      <c r="E1051" s="165" t="s">
        <v>67</v>
      </c>
      <c r="F1051" s="166">
        <v>200</v>
      </c>
      <c r="G1051" s="166">
        <v>91000</v>
      </c>
      <c r="H1051" s="166">
        <v>346053.78</v>
      </c>
      <c r="I1051" s="158">
        <f t="shared" si="80"/>
        <v>0.26296490678414203</v>
      </c>
      <c r="J1051" s="166">
        <v>18218200</v>
      </c>
      <c r="K1051" s="167">
        <f>J1051/H1051</f>
        <v>52.645574338185234</v>
      </c>
      <c r="L1051" s="167">
        <f t="shared" si="83"/>
        <v>103968.89444085397</v>
      </c>
      <c r="M1051" s="164" t="s">
        <v>172</v>
      </c>
    </row>
    <row r="1052" spans="5:13" x14ac:dyDescent="0.25">
      <c r="E1052" s="178" t="s">
        <v>68</v>
      </c>
      <c r="F1052" s="179">
        <v>500</v>
      </c>
      <c r="G1052" s="179">
        <v>80500</v>
      </c>
      <c r="H1052" s="157">
        <v>348782.03</v>
      </c>
      <c r="I1052" s="158">
        <f t="shared" si="80"/>
        <v>0.23080317526679914</v>
      </c>
      <c r="J1052" s="179">
        <v>40290250</v>
      </c>
      <c r="K1052" s="163">
        <f>F1052*I1052</f>
        <v>115.40158763339957</v>
      </c>
      <c r="L1052" s="163">
        <f t="shared" si="83"/>
        <v>104084.29602848737</v>
      </c>
      <c r="M1052" s="153" t="s">
        <v>171</v>
      </c>
    </row>
    <row r="1053" spans="5:13" x14ac:dyDescent="0.25">
      <c r="E1053" s="178" t="s">
        <v>69</v>
      </c>
      <c r="F1053" s="179">
        <v>500</v>
      </c>
      <c r="G1053" s="179">
        <v>83000</v>
      </c>
      <c r="H1053" s="157">
        <v>364023.12</v>
      </c>
      <c r="I1053" s="158">
        <f t="shared" si="80"/>
        <v>0.22800749578763019</v>
      </c>
      <c r="J1053" s="179">
        <v>41541500</v>
      </c>
      <c r="K1053" s="163">
        <f>F1053*I1053</f>
        <v>114.00374789381509</v>
      </c>
      <c r="L1053" s="163">
        <f t="shared" si="83"/>
        <v>104198.29977638119</v>
      </c>
      <c r="M1053" s="153" t="s">
        <v>171</v>
      </c>
    </row>
    <row r="1054" spans="5:13" x14ac:dyDescent="0.25">
      <c r="E1054" s="178" t="s">
        <v>69</v>
      </c>
      <c r="F1054" s="179">
        <v>195</v>
      </c>
      <c r="G1054" s="179">
        <v>80000</v>
      </c>
      <c r="H1054" s="157">
        <v>364023.12</v>
      </c>
      <c r="I1054" s="158">
        <f t="shared" si="80"/>
        <v>0.2197662610001255</v>
      </c>
      <c r="J1054" s="179">
        <v>15615600</v>
      </c>
      <c r="K1054" s="163">
        <f>F1054*I1054</f>
        <v>42.854420895024475</v>
      </c>
      <c r="L1054" s="163">
        <f t="shared" si="83"/>
        <v>104241.15419727621</v>
      </c>
      <c r="M1054" s="153" t="s">
        <v>171</v>
      </c>
    </row>
    <row r="1055" spans="5:13" x14ac:dyDescent="0.25">
      <c r="E1055" s="165" t="s">
        <v>69</v>
      </c>
      <c r="F1055" s="166">
        <v>200</v>
      </c>
      <c r="G1055" s="166">
        <v>95000</v>
      </c>
      <c r="H1055" s="166">
        <v>364023.12</v>
      </c>
      <c r="I1055" s="158">
        <f t="shared" si="80"/>
        <v>0.26097243493764904</v>
      </c>
      <c r="J1055" s="166">
        <v>19019000</v>
      </c>
      <c r="K1055" s="167">
        <f>J1055/H1055</f>
        <v>52.246681474517331</v>
      </c>
      <c r="L1055" s="167">
        <f t="shared" si="83"/>
        <v>104293.40087875072</v>
      </c>
      <c r="M1055" s="164" t="s">
        <v>172</v>
      </c>
    </row>
    <row r="1056" spans="5:13" x14ac:dyDescent="0.25">
      <c r="E1056" s="165" t="s">
        <v>69</v>
      </c>
      <c r="F1056" s="166">
        <v>300</v>
      </c>
      <c r="G1056" s="166">
        <v>98000</v>
      </c>
      <c r="H1056" s="166">
        <v>364023.12</v>
      </c>
      <c r="I1056" s="158">
        <f t="shared" si="80"/>
        <v>0.2692136697251537</v>
      </c>
      <c r="J1056" s="166">
        <v>29429400</v>
      </c>
      <c r="K1056" s="167">
        <f>J1056/H1056</f>
        <v>80.844865018463665</v>
      </c>
      <c r="L1056" s="167">
        <f t="shared" si="83"/>
        <v>104374.24574376918</v>
      </c>
      <c r="M1056" s="164" t="s">
        <v>172</v>
      </c>
    </row>
    <row r="1057" spans="5:13" x14ac:dyDescent="0.25">
      <c r="E1057" s="165" t="s">
        <v>69</v>
      </c>
      <c r="F1057" s="166">
        <v>200</v>
      </c>
      <c r="G1057" s="166">
        <v>100000</v>
      </c>
      <c r="H1057" s="166">
        <v>364023.12</v>
      </c>
      <c r="I1057" s="158">
        <f t="shared" si="80"/>
        <v>0.27470782625015688</v>
      </c>
      <c r="J1057" s="166">
        <v>20020000</v>
      </c>
      <c r="K1057" s="167">
        <f>J1057/H1057</f>
        <v>54.996506815281407</v>
      </c>
      <c r="L1057" s="167">
        <f t="shared" si="83"/>
        <v>104429.24225058446</v>
      </c>
      <c r="M1057" s="164" t="s">
        <v>172</v>
      </c>
    </row>
    <row r="1058" spans="5:13" x14ac:dyDescent="0.25">
      <c r="E1058" s="165" t="s">
        <v>69</v>
      </c>
      <c r="F1058" s="166">
        <v>177</v>
      </c>
      <c r="G1058" s="166">
        <v>100000</v>
      </c>
      <c r="H1058" s="166">
        <v>364023.12</v>
      </c>
      <c r="I1058" s="158">
        <f t="shared" si="80"/>
        <v>0.27470782625015688</v>
      </c>
      <c r="J1058" s="166">
        <v>17717700</v>
      </c>
      <c r="K1058" s="167">
        <f>J1058/H1058</f>
        <v>48.671908531524039</v>
      </c>
      <c r="L1058" s="167">
        <f t="shared" si="83"/>
        <v>104477.91415911599</v>
      </c>
      <c r="M1058" s="164" t="s">
        <v>172</v>
      </c>
    </row>
    <row r="1059" spans="5:13" x14ac:dyDescent="0.25">
      <c r="E1059" s="165" t="s">
        <v>69</v>
      </c>
      <c r="F1059" s="166">
        <v>323</v>
      </c>
      <c r="G1059" s="166">
        <v>100000</v>
      </c>
      <c r="H1059" s="166">
        <v>364023.12</v>
      </c>
      <c r="I1059" s="158">
        <f t="shared" si="80"/>
        <v>0.27470782625015688</v>
      </c>
      <c r="J1059" s="166">
        <v>32332300</v>
      </c>
      <c r="K1059" s="167">
        <f>J1059/H1059</f>
        <v>88.819358506679464</v>
      </c>
      <c r="L1059" s="167">
        <f t="shared" si="83"/>
        <v>104566.73351762266</v>
      </c>
      <c r="M1059" s="164" t="s">
        <v>172</v>
      </c>
    </row>
    <row r="1060" spans="5:13" x14ac:dyDescent="0.25">
      <c r="E1060" s="178" t="s">
        <v>70</v>
      </c>
      <c r="F1060" s="179">
        <v>500</v>
      </c>
      <c r="G1060" s="179">
        <v>79000</v>
      </c>
      <c r="H1060" s="157">
        <v>364023.12</v>
      </c>
      <c r="I1060" s="158">
        <f t="shared" si="80"/>
        <v>0.21701918273762391</v>
      </c>
      <c r="J1060" s="179">
        <v>39539500</v>
      </c>
      <c r="K1060" s="163">
        <f>F1060*I1060</f>
        <v>108.50959136881195</v>
      </c>
      <c r="L1060" s="163">
        <f t="shared" si="83"/>
        <v>104675.24310899148</v>
      </c>
      <c r="M1060" s="153" t="s">
        <v>171</v>
      </c>
    </row>
    <row r="1061" spans="5:13" x14ac:dyDescent="0.25">
      <c r="E1061" s="165" t="s">
        <v>70</v>
      </c>
      <c r="F1061" s="166">
        <v>200</v>
      </c>
      <c r="G1061" s="166">
        <v>99000</v>
      </c>
      <c r="H1061" s="166">
        <v>364023.12</v>
      </c>
      <c r="I1061" s="158">
        <f t="shared" si="80"/>
        <v>0.27196074798765529</v>
      </c>
      <c r="J1061" s="166">
        <v>19819800</v>
      </c>
      <c r="K1061" s="167">
        <f>J1061/H1061</f>
        <v>54.446541747128592</v>
      </c>
      <c r="L1061" s="167">
        <f t="shared" si="83"/>
        <v>104729.6896507386</v>
      </c>
      <c r="M1061" s="164" t="s">
        <v>172</v>
      </c>
    </row>
    <row r="1062" spans="5:13" x14ac:dyDescent="0.25">
      <c r="E1062" s="170" t="s">
        <v>70</v>
      </c>
      <c r="F1062" s="171">
        <v>15</v>
      </c>
      <c r="G1062" s="171">
        <v>809999.99</v>
      </c>
      <c r="H1062" s="166">
        <v>364023.12</v>
      </c>
      <c r="I1062" s="158">
        <f t="shared" si="80"/>
        <v>2.2251333651554881</v>
      </c>
      <c r="J1062" s="171">
        <v>12162149.849849999</v>
      </c>
      <c r="K1062" s="167">
        <f t="shared" ref="K1062:K1078" si="84">F1062*I1062</f>
        <v>33.377000477332324</v>
      </c>
      <c r="L1062" s="167">
        <f t="shared" si="83"/>
        <v>104763.06665121592</v>
      </c>
      <c r="M1062" s="164" t="s">
        <v>195</v>
      </c>
    </row>
    <row r="1063" spans="5:13" x14ac:dyDescent="0.25">
      <c r="E1063" s="170" t="s">
        <v>70</v>
      </c>
      <c r="F1063" s="171">
        <v>15</v>
      </c>
      <c r="G1063" s="171">
        <v>809000</v>
      </c>
      <c r="H1063" s="166">
        <v>364023.12</v>
      </c>
      <c r="I1063" s="158">
        <f t="shared" si="80"/>
        <v>2.222386314363769</v>
      </c>
      <c r="J1063" s="171">
        <v>12147135</v>
      </c>
      <c r="K1063" s="167">
        <f t="shared" si="84"/>
        <v>33.335794715456537</v>
      </c>
      <c r="L1063" s="167">
        <f t="shared" si="83"/>
        <v>104796.40244593138</v>
      </c>
      <c r="M1063" s="164" t="s">
        <v>198</v>
      </c>
    </row>
    <row r="1064" spans="5:13" x14ac:dyDescent="0.25">
      <c r="E1064" s="170" t="s">
        <v>70</v>
      </c>
      <c r="F1064" s="171">
        <v>3</v>
      </c>
      <c r="G1064" s="171">
        <v>800000</v>
      </c>
      <c r="H1064" s="166">
        <v>364023.12</v>
      </c>
      <c r="I1064" s="158">
        <f t="shared" si="80"/>
        <v>2.1976626100012551</v>
      </c>
      <c r="J1064" s="171">
        <v>2402400</v>
      </c>
      <c r="K1064" s="167">
        <f t="shared" si="84"/>
        <v>6.5929878300037652</v>
      </c>
      <c r="L1064" s="167">
        <f t="shared" si="83"/>
        <v>104802.99543376139</v>
      </c>
      <c r="M1064" s="164" t="s">
        <v>198</v>
      </c>
    </row>
    <row r="1065" spans="5:13" x14ac:dyDescent="0.25">
      <c r="E1065" s="178" t="s">
        <v>71</v>
      </c>
      <c r="F1065" s="179">
        <v>18</v>
      </c>
      <c r="G1065" s="179">
        <v>79999.990000000005</v>
      </c>
      <c r="H1065" s="157">
        <v>369201.91999999998</v>
      </c>
      <c r="I1065" s="158">
        <f t="shared" si="80"/>
        <v>0.21668356979291983</v>
      </c>
      <c r="J1065" s="179">
        <v>1441439.8198200003</v>
      </c>
      <c r="K1065" s="163">
        <f t="shared" si="84"/>
        <v>3.9003042562725572</v>
      </c>
      <c r="L1065" s="163">
        <f t="shared" si="83"/>
        <v>104806.89573801766</v>
      </c>
      <c r="M1065" s="153" t="s">
        <v>171</v>
      </c>
    </row>
    <row r="1066" spans="5:13" x14ac:dyDescent="0.25">
      <c r="E1066" s="178" t="s">
        <v>71</v>
      </c>
      <c r="F1066" s="179">
        <v>500</v>
      </c>
      <c r="G1066" s="179">
        <v>80000</v>
      </c>
      <c r="H1066" s="157">
        <v>369201.91999999998</v>
      </c>
      <c r="I1066" s="158">
        <f t="shared" si="80"/>
        <v>0.21668359687836944</v>
      </c>
      <c r="J1066" s="179">
        <v>40040000</v>
      </c>
      <c r="K1066" s="163">
        <f t="shared" si="84"/>
        <v>108.34179843918471</v>
      </c>
      <c r="L1066" s="163">
        <f t="shared" si="83"/>
        <v>104915.23753645684</v>
      </c>
      <c r="M1066" s="153" t="s">
        <v>171</v>
      </c>
    </row>
    <row r="1067" spans="5:13" x14ac:dyDescent="0.25">
      <c r="E1067" s="178" t="s">
        <v>71</v>
      </c>
      <c r="F1067" s="179">
        <v>2482</v>
      </c>
      <c r="G1067" s="179">
        <v>80000</v>
      </c>
      <c r="H1067" s="157">
        <v>369201.91999999998</v>
      </c>
      <c r="I1067" s="158">
        <f t="shared" si="80"/>
        <v>0.21668359687836944</v>
      </c>
      <c r="J1067" s="179">
        <v>198758560</v>
      </c>
      <c r="K1067" s="163">
        <f t="shared" si="84"/>
        <v>537.80868745211296</v>
      </c>
      <c r="L1067" s="163">
        <f t="shared" si="83"/>
        <v>105453.04622390895</v>
      </c>
      <c r="M1067" s="153" t="s">
        <v>171</v>
      </c>
    </row>
    <row r="1068" spans="5:13" x14ac:dyDescent="0.25">
      <c r="E1068" s="178" t="s">
        <v>71</v>
      </c>
      <c r="F1068" s="179">
        <v>1000</v>
      </c>
      <c r="G1068" s="179">
        <v>79000</v>
      </c>
      <c r="H1068" s="157">
        <v>369201.91999999998</v>
      </c>
      <c r="I1068" s="158">
        <f t="shared" ref="I1068:I1131" si="85">G1068/H1068</f>
        <v>0.21397505191738983</v>
      </c>
      <c r="J1068" s="179">
        <v>79079000</v>
      </c>
      <c r="K1068" s="163">
        <f t="shared" si="84"/>
        <v>213.97505191738983</v>
      </c>
      <c r="L1068" s="163">
        <f t="shared" si="83"/>
        <v>105667.02127582634</v>
      </c>
      <c r="M1068" s="153" t="s">
        <v>171</v>
      </c>
    </row>
    <row r="1069" spans="5:13" x14ac:dyDescent="0.25">
      <c r="E1069" s="178" t="s">
        <v>71</v>
      </c>
      <c r="F1069" s="179">
        <v>9</v>
      </c>
      <c r="G1069" s="179">
        <v>78999.990000000005</v>
      </c>
      <c r="H1069" s="157">
        <v>369201.91999999998</v>
      </c>
      <c r="I1069" s="158">
        <f t="shared" si="85"/>
        <v>0.21397502483194022</v>
      </c>
      <c r="J1069" s="179">
        <v>711710.91090999986</v>
      </c>
      <c r="K1069" s="163">
        <f t="shared" si="84"/>
        <v>1.9257752234874621</v>
      </c>
      <c r="L1069" s="163">
        <f t="shared" si="83"/>
        <v>105668.94705104982</v>
      </c>
      <c r="M1069" s="153" t="s">
        <v>171</v>
      </c>
    </row>
    <row r="1070" spans="5:13" x14ac:dyDescent="0.25">
      <c r="E1070" s="178" t="s">
        <v>71</v>
      </c>
      <c r="F1070" s="179">
        <v>5500</v>
      </c>
      <c r="G1070" s="179">
        <v>79000</v>
      </c>
      <c r="H1070" s="157">
        <v>369201.91999999998</v>
      </c>
      <c r="I1070" s="158">
        <f t="shared" si="85"/>
        <v>0.21397505191738983</v>
      </c>
      <c r="J1070" s="179">
        <v>434934500</v>
      </c>
      <c r="K1070" s="163">
        <f t="shared" si="84"/>
        <v>1176.8627855456441</v>
      </c>
      <c r="L1070" s="163">
        <f t="shared" si="83"/>
        <v>106845.80983659546</v>
      </c>
      <c r="M1070" s="153" t="s">
        <v>171</v>
      </c>
    </row>
    <row r="1071" spans="5:13" x14ac:dyDescent="0.25">
      <c r="E1071" s="178" t="s">
        <v>71</v>
      </c>
      <c r="F1071" s="179">
        <v>3500</v>
      </c>
      <c r="G1071" s="179">
        <v>79000</v>
      </c>
      <c r="H1071" s="157">
        <v>369201.91999999998</v>
      </c>
      <c r="I1071" s="158">
        <f t="shared" si="85"/>
        <v>0.21397505191738983</v>
      </c>
      <c r="J1071" s="179">
        <v>276776500</v>
      </c>
      <c r="K1071" s="163">
        <f t="shared" si="84"/>
        <v>748.91268171086438</v>
      </c>
      <c r="L1071" s="163">
        <f t="shared" si="83"/>
        <v>107594.72251830633</v>
      </c>
      <c r="M1071" s="153" t="s">
        <v>171</v>
      </c>
    </row>
    <row r="1072" spans="5:13" x14ac:dyDescent="0.25">
      <c r="E1072" s="178" t="s">
        <v>71</v>
      </c>
      <c r="F1072" s="179">
        <v>4000</v>
      </c>
      <c r="G1072" s="179">
        <v>78200</v>
      </c>
      <c r="H1072" s="157">
        <v>369201.91999999998</v>
      </c>
      <c r="I1072" s="158">
        <f t="shared" si="85"/>
        <v>0.21180821594860613</v>
      </c>
      <c r="J1072" s="179">
        <v>312800000</v>
      </c>
      <c r="K1072" s="163">
        <f t="shared" si="84"/>
        <v>847.23286379442447</v>
      </c>
      <c r="L1072" s="163">
        <f t="shared" si="83"/>
        <v>108441.95538210076</v>
      </c>
      <c r="M1072" s="153" t="s">
        <v>171</v>
      </c>
    </row>
    <row r="1073" spans="5:13" x14ac:dyDescent="0.25">
      <c r="E1073" s="178" t="s">
        <v>72</v>
      </c>
      <c r="F1073" s="179">
        <v>27</v>
      </c>
      <c r="G1073" s="179">
        <v>80000</v>
      </c>
      <c r="H1073" s="157">
        <v>368532.31</v>
      </c>
      <c r="I1073" s="158">
        <f t="shared" si="85"/>
        <v>0.21707730320850294</v>
      </c>
      <c r="J1073" s="179">
        <v>2162160</v>
      </c>
      <c r="K1073" s="163">
        <f t="shared" si="84"/>
        <v>5.8610871866295788</v>
      </c>
      <c r="L1073" s="163">
        <f t="shared" si="83"/>
        <v>108447.81646928738</v>
      </c>
      <c r="M1073" s="153" t="s">
        <v>171</v>
      </c>
    </row>
    <row r="1074" spans="5:13" x14ac:dyDescent="0.25">
      <c r="E1074" s="178" t="s">
        <v>72</v>
      </c>
      <c r="F1074" s="179">
        <v>250</v>
      </c>
      <c r="G1074" s="179">
        <v>80000</v>
      </c>
      <c r="H1074" s="157">
        <v>368532.31</v>
      </c>
      <c r="I1074" s="158">
        <f t="shared" si="85"/>
        <v>0.21707730320850294</v>
      </c>
      <c r="J1074" s="179">
        <v>20020000</v>
      </c>
      <c r="K1074" s="163">
        <f t="shared" si="84"/>
        <v>54.269325802125735</v>
      </c>
      <c r="L1074" s="163">
        <f t="shared" si="83"/>
        <v>108502.08579508952</v>
      </c>
      <c r="M1074" s="153" t="s">
        <v>171</v>
      </c>
    </row>
    <row r="1075" spans="5:13" x14ac:dyDescent="0.25">
      <c r="E1075" s="178" t="s">
        <v>72</v>
      </c>
      <c r="F1075" s="179">
        <v>723</v>
      </c>
      <c r="G1075" s="179">
        <v>80000</v>
      </c>
      <c r="H1075" s="157">
        <v>368532.31</v>
      </c>
      <c r="I1075" s="158">
        <f t="shared" si="85"/>
        <v>0.21707730320850294</v>
      </c>
      <c r="J1075" s="179">
        <v>57897840</v>
      </c>
      <c r="K1075" s="163">
        <f t="shared" si="84"/>
        <v>156.94689021974762</v>
      </c>
      <c r="L1075" s="163">
        <f t="shared" si="83"/>
        <v>108659.03268530926</v>
      </c>
      <c r="M1075" s="153" t="s">
        <v>171</v>
      </c>
    </row>
    <row r="1076" spans="5:13" x14ac:dyDescent="0.25">
      <c r="E1076" s="178" t="s">
        <v>72</v>
      </c>
      <c r="F1076" s="179">
        <v>1000</v>
      </c>
      <c r="G1076" s="179">
        <v>79000</v>
      </c>
      <c r="H1076" s="157">
        <v>368532.31</v>
      </c>
      <c r="I1076" s="158">
        <f t="shared" si="85"/>
        <v>0.21436383691839667</v>
      </c>
      <c r="J1076" s="179">
        <v>79079000</v>
      </c>
      <c r="K1076" s="163">
        <f t="shared" si="84"/>
        <v>214.36383691839666</v>
      </c>
      <c r="L1076" s="163">
        <f t="shared" si="83"/>
        <v>108873.39652222765</v>
      </c>
      <c r="M1076" s="153" t="s">
        <v>171</v>
      </c>
    </row>
    <row r="1077" spans="5:13" x14ac:dyDescent="0.25">
      <c r="E1077" s="170" t="s">
        <v>72</v>
      </c>
      <c r="F1077" s="171">
        <v>30</v>
      </c>
      <c r="G1077" s="171">
        <v>802000</v>
      </c>
      <c r="H1077" s="166">
        <v>368532.31</v>
      </c>
      <c r="I1077" s="158">
        <f t="shared" si="85"/>
        <v>2.1761999646652419</v>
      </c>
      <c r="J1077" s="171">
        <v>24084060</v>
      </c>
      <c r="K1077" s="167">
        <f t="shared" si="84"/>
        <v>65.285998939957253</v>
      </c>
      <c r="L1077" s="167">
        <f t="shared" si="83"/>
        <v>108938.6825211676</v>
      </c>
      <c r="M1077" s="164" t="s">
        <v>195</v>
      </c>
    </row>
    <row r="1078" spans="5:13" x14ac:dyDescent="0.25">
      <c r="E1078" s="178" t="s">
        <v>74</v>
      </c>
      <c r="F1078" s="179">
        <v>10000</v>
      </c>
      <c r="G1078" s="179">
        <v>77000</v>
      </c>
      <c r="H1078" s="157">
        <v>366713.14</v>
      </c>
      <c r="I1078" s="158">
        <f t="shared" si="85"/>
        <v>0.20997338682764408</v>
      </c>
      <c r="J1078" s="179">
        <v>770000000</v>
      </c>
      <c r="K1078" s="163">
        <f t="shared" si="84"/>
        <v>2099.7338682764407</v>
      </c>
      <c r="L1078" s="163">
        <f t="shared" si="83"/>
        <v>111038.41638944404</v>
      </c>
      <c r="M1078" s="153" t="s">
        <v>171</v>
      </c>
    </row>
    <row r="1079" spans="5:13" x14ac:dyDescent="0.25">
      <c r="E1079" s="165" t="s">
        <v>74</v>
      </c>
      <c r="F1079" s="166">
        <v>200</v>
      </c>
      <c r="G1079" s="166">
        <v>100000</v>
      </c>
      <c r="H1079" s="166">
        <v>366713.14</v>
      </c>
      <c r="I1079" s="158">
        <f t="shared" si="85"/>
        <v>0.27269271016577151</v>
      </c>
      <c r="J1079" s="166">
        <v>20020000</v>
      </c>
      <c r="K1079" s="167">
        <f>J1079/H1079</f>
        <v>54.593080575187457</v>
      </c>
      <c r="L1079" s="167">
        <f t="shared" si="83"/>
        <v>111093.00947001923</v>
      </c>
      <c r="M1079" s="164" t="s">
        <v>172</v>
      </c>
    </row>
    <row r="1080" spans="5:13" x14ac:dyDescent="0.25">
      <c r="E1080" s="170" t="s">
        <v>74</v>
      </c>
      <c r="F1080" s="171">
        <v>15</v>
      </c>
      <c r="G1080" s="171">
        <v>804500</v>
      </c>
      <c r="H1080" s="166">
        <v>366713.14</v>
      </c>
      <c r="I1080" s="158">
        <f t="shared" si="85"/>
        <v>2.1938128532836321</v>
      </c>
      <c r="J1080" s="171">
        <v>12079567.5</v>
      </c>
      <c r="K1080" s="167">
        <f t="shared" ref="K1080:K1086" si="86">F1080*I1080</f>
        <v>32.907192799254481</v>
      </c>
      <c r="L1080" s="167">
        <f t="shared" si="83"/>
        <v>111125.91666281848</v>
      </c>
      <c r="M1080" s="164" t="s">
        <v>195</v>
      </c>
    </row>
    <row r="1081" spans="5:13" x14ac:dyDescent="0.25">
      <c r="E1081" s="170">
        <v>44083</v>
      </c>
      <c r="F1081" s="171">
        <v>66158</v>
      </c>
      <c r="G1081" s="171">
        <v>8.92</v>
      </c>
      <c r="H1081" s="171">
        <v>366713.14</v>
      </c>
      <c r="I1081" s="172">
        <f t="shared" si="85"/>
        <v>2.4324189746786821E-5</v>
      </c>
      <c r="J1081" s="171">
        <v>590719.49035999994</v>
      </c>
      <c r="K1081" s="173">
        <f t="shared" si="86"/>
        <v>1.6092397452679226</v>
      </c>
      <c r="L1081" s="173">
        <f t="shared" si="83"/>
        <v>111127.52590256375</v>
      </c>
      <c r="M1081" s="164" t="s">
        <v>185</v>
      </c>
    </row>
    <row r="1082" spans="5:13" x14ac:dyDescent="0.25">
      <c r="E1082" s="170">
        <v>44083</v>
      </c>
      <c r="F1082" s="171">
        <v>56591</v>
      </c>
      <c r="G1082" s="171">
        <v>2.4500000000000002</v>
      </c>
      <c r="H1082" s="171">
        <v>368532.31</v>
      </c>
      <c r="I1082" s="172">
        <f t="shared" si="85"/>
        <v>6.6479924107604034E-6</v>
      </c>
      <c r="J1082" s="171">
        <v>138786.59895000001</v>
      </c>
      <c r="K1082" s="173">
        <f t="shared" si="86"/>
        <v>0.37621653851734199</v>
      </c>
      <c r="L1082" s="173">
        <f t="shared" si="83"/>
        <v>111127.90211910226</v>
      </c>
      <c r="M1082" s="164" t="s">
        <v>175</v>
      </c>
    </row>
    <row r="1083" spans="5:13" x14ac:dyDescent="0.25">
      <c r="E1083" s="178" t="s">
        <v>73</v>
      </c>
      <c r="F1083" s="179">
        <v>500</v>
      </c>
      <c r="G1083" s="179">
        <v>78000</v>
      </c>
      <c r="H1083" s="157">
        <v>370032.61</v>
      </c>
      <c r="I1083" s="158">
        <f t="shared" si="85"/>
        <v>0.2107922326089044</v>
      </c>
      <c r="J1083" s="179">
        <v>39039000</v>
      </c>
      <c r="K1083" s="163">
        <f t="shared" si="86"/>
        <v>105.39611630445219</v>
      </c>
      <c r="L1083" s="163">
        <f t="shared" si="83"/>
        <v>111233.29823540672</v>
      </c>
      <c r="M1083" s="153" t="s">
        <v>171</v>
      </c>
    </row>
    <row r="1084" spans="5:13" x14ac:dyDescent="0.25">
      <c r="E1084" s="178" t="s">
        <v>73</v>
      </c>
      <c r="F1084" s="179">
        <v>999</v>
      </c>
      <c r="G1084" s="179">
        <v>78000</v>
      </c>
      <c r="H1084" s="157">
        <v>370032.61</v>
      </c>
      <c r="I1084" s="158">
        <f t="shared" si="85"/>
        <v>0.2107922326089044</v>
      </c>
      <c r="J1084" s="179">
        <v>77999922</v>
      </c>
      <c r="K1084" s="163">
        <f t="shared" si="86"/>
        <v>210.58144037629549</v>
      </c>
      <c r="L1084" s="163">
        <f t="shared" si="83"/>
        <v>111443.87967578301</v>
      </c>
      <c r="M1084" s="153" t="s">
        <v>171</v>
      </c>
    </row>
    <row r="1085" spans="5:13" x14ac:dyDescent="0.25">
      <c r="E1085" s="178" t="s">
        <v>73</v>
      </c>
      <c r="F1085" s="179">
        <v>500</v>
      </c>
      <c r="G1085" s="179">
        <v>76000</v>
      </c>
      <c r="H1085" s="157">
        <v>370032.61</v>
      </c>
      <c r="I1085" s="158">
        <f t="shared" si="85"/>
        <v>0.20538730356765045</v>
      </c>
      <c r="J1085" s="179">
        <v>38038000</v>
      </c>
      <c r="K1085" s="163">
        <f t="shared" si="86"/>
        <v>102.69365178382522</v>
      </c>
      <c r="L1085" s="163">
        <f t="shared" si="83"/>
        <v>111546.57332756683</v>
      </c>
      <c r="M1085" s="153" t="s">
        <v>171</v>
      </c>
    </row>
    <row r="1086" spans="5:13" x14ac:dyDescent="0.25">
      <c r="E1086" s="178" t="s">
        <v>73</v>
      </c>
      <c r="F1086" s="179">
        <v>8302</v>
      </c>
      <c r="G1086" s="179">
        <v>76200</v>
      </c>
      <c r="H1086" s="157">
        <v>370032.61</v>
      </c>
      <c r="I1086" s="158">
        <f t="shared" si="85"/>
        <v>0.20592779647177584</v>
      </c>
      <c r="J1086" s="179">
        <v>633245012.39999998</v>
      </c>
      <c r="K1086" s="163">
        <f t="shared" si="86"/>
        <v>1709.612566308683</v>
      </c>
      <c r="L1086" s="163">
        <f t="shared" si="83"/>
        <v>113256.18589387552</v>
      </c>
      <c r="M1086" s="153" t="s">
        <v>171</v>
      </c>
    </row>
    <row r="1087" spans="5:13" x14ac:dyDescent="0.25">
      <c r="E1087" s="165" t="s">
        <v>73</v>
      </c>
      <c r="F1087" s="166">
        <v>200</v>
      </c>
      <c r="G1087" s="166">
        <v>99000</v>
      </c>
      <c r="H1087" s="166">
        <v>370032.61</v>
      </c>
      <c r="I1087" s="158">
        <f t="shared" si="85"/>
        <v>0.26754398754207098</v>
      </c>
      <c r="J1087" s="166">
        <v>19819800</v>
      </c>
      <c r="K1087" s="167">
        <f>J1087/H1087</f>
        <v>53.562306305922604</v>
      </c>
      <c r="L1087" s="167">
        <f t="shared" si="83"/>
        <v>113309.74820018144</v>
      </c>
      <c r="M1087" s="164" t="s">
        <v>172</v>
      </c>
    </row>
    <row r="1088" spans="5:13" x14ac:dyDescent="0.25">
      <c r="E1088" s="170" t="s">
        <v>73</v>
      </c>
      <c r="F1088" s="171">
        <v>10</v>
      </c>
      <c r="G1088" s="171">
        <v>800000</v>
      </c>
      <c r="H1088" s="166">
        <v>370032.61</v>
      </c>
      <c r="I1088" s="158">
        <f t="shared" si="85"/>
        <v>2.1619716165015834</v>
      </c>
      <c r="J1088" s="171">
        <v>8008000</v>
      </c>
      <c r="K1088" s="167">
        <f>F1088*I1088</f>
        <v>21.619716165015834</v>
      </c>
      <c r="L1088" s="167">
        <f t="shared" si="83"/>
        <v>113331.36791634645</v>
      </c>
      <c r="M1088" s="164" t="s">
        <v>198</v>
      </c>
    </row>
    <row r="1089" spans="5:13" x14ac:dyDescent="0.25">
      <c r="E1089" s="178" t="s">
        <v>75</v>
      </c>
      <c r="F1089" s="179">
        <v>938</v>
      </c>
      <c r="G1089" s="179">
        <v>76050</v>
      </c>
      <c r="H1089" s="157">
        <v>370032.61</v>
      </c>
      <c r="I1089" s="158">
        <f t="shared" si="85"/>
        <v>0.2055224267936818</v>
      </c>
      <c r="J1089" s="179">
        <v>71406234.900000006</v>
      </c>
      <c r="K1089" s="163">
        <f>F1089*I1089</f>
        <v>192.78003633247351</v>
      </c>
      <c r="L1089" s="163">
        <f t="shared" si="83"/>
        <v>113524.14795267893</v>
      </c>
      <c r="M1089" s="153" t="s">
        <v>171</v>
      </c>
    </row>
    <row r="1090" spans="5:13" x14ac:dyDescent="0.25">
      <c r="E1090" s="165" t="s">
        <v>75</v>
      </c>
      <c r="F1090" s="166">
        <v>52</v>
      </c>
      <c r="G1090" s="166">
        <v>100000</v>
      </c>
      <c r="H1090" s="166">
        <v>370032.61</v>
      </c>
      <c r="I1090" s="158">
        <f t="shared" si="85"/>
        <v>0.27024645206269793</v>
      </c>
      <c r="J1090" s="166">
        <v>5205200</v>
      </c>
      <c r="K1090" s="167">
        <f>J1090/H1090</f>
        <v>14.066868322767553</v>
      </c>
      <c r="L1090" s="167">
        <f t="shared" si="83"/>
        <v>113538.2148210017</v>
      </c>
      <c r="M1090" s="164" t="s">
        <v>172</v>
      </c>
    </row>
    <row r="1091" spans="5:13" x14ac:dyDescent="0.25">
      <c r="E1091" s="170">
        <v>44085</v>
      </c>
      <c r="F1091" s="171">
        <v>51585</v>
      </c>
      <c r="G1091" s="171">
        <v>2.4500000000000002</v>
      </c>
      <c r="H1091" s="171">
        <v>370032.61</v>
      </c>
      <c r="I1091" s="172">
        <f t="shared" si="85"/>
        <v>6.6210380755360998E-6</v>
      </c>
      <c r="J1091" s="171">
        <v>126509.63425000003</v>
      </c>
      <c r="K1091" s="173">
        <f t="shared" ref="K1091:K1097" si="87">F1091*I1091</f>
        <v>0.3415462491265297</v>
      </c>
      <c r="L1091" s="173">
        <f t="shared" si="83"/>
        <v>113538.55636725083</v>
      </c>
      <c r="M1091" s="164" t="s">
        <v>175</v>
      </c>
    </row>
    <row r="1092" spans="5:13" x14ac:dyDescent="0.25">
      <c r="E1092" s="170">
        <v>44085</v>
      </c>
      <c r="F1092" s="171">
        <v>1928439</v>
      </c>
      <c r="G1092" s="171">
        <v>2.4500000000000002</v>
      </c>
      <c r="H1092" s="171">
        <v>370032.61</v>
      </c>
      <c r="I1092" s="172">
        <f t="shared" si="85"/>
        <v>6.6210380755360998E-6</v>
      </c>
      <c r="J1092" s="171">
        <v>4729400.2255500006</v>
      </c>
      <c r="K1092" s="173">
        <f t="shared" si="87"/>
        <v>12.76826804534876</v>
      </c>
      <c r="L1092" s="173">
        <f t="shared" ref="L1092:L1155" si="88">L1091+K1092</f>
        <v>113551.32463529617</v>
      </c>
      <c r="M1092" s="164" t="s">
        <v>175</v>
      </c>
    </row>
    <row r="1093" spans="5:13" x14ac:dyDescent="0.25">
      <c r="E1093" s="170">
        <v>44085</v>
      </c>
      <c r="F1093" s="171">
        <v>232959</v>
      </c>
      <c r="G1093" s="171">
        <v>2.4500000000000002</v>
      </c>
      <c r="H1093" s="171">
        <v>370032.61</v>
      </c>
      <c r="I1093" s="172">
        <f t="shared" si="85"/>
        <v>6.6210380755360998E-6</v>
      </c>
      <c r="J1093" s="171">
        <v>571320.30055000004</v>
      </c>
      <c r="K1093" s="173">
        <f t="shared" si="87"/>
        <v>1.5424304090388143</v>
      </c>
      <c r="L1093" s="173">
        <f t="shared" si="88"/>
        <v>113552.86706570521</v>
      </c>
      <c r="M1093" s="164" t="s">
        <v>175</v>
      </c>
    </row>
    <row r="1094" spans="5:13" x14ac:dyDescent="0.25">
      <c r="E1094" s="170" t="s">
        <v>151</v>
      </c>
      <c r="F1094" s="171">
        <v>15</v>
      </c>
      <c r="G1094" s="171">
        <v>801000</v>
      </c>
      <c r="H1094" s="166">
        <v>380023.62</v>
      </c>
      <c r="I1094" s="158">
        <f t="shared" si="85"/>
        <v>2.1077637226865003</v>
      </c>
      <c r="J1094" s="171">
        <v>12027015</v>
      </c>
      <c r="K1094" s="167">
        <f t="shared" si="87"/>
        <v>31.616455840297505</v>
      </c>
      <c r="L1094" s="167">
        <f t="shared" si="88"/>
        <v>113584.48352154551</v>
      </c>
      <c r="M1094" s="164" t="s">
        <v>195</v>
      </c>
    </row>
    <row r="1095" spans="5:13" x14ac:dyDescent="0.25">
      <c r="E1095" s="170" t="s">
        <v>151</v>
      </c>
      <c r="F1095" s="171">
        <v>15</v>
      </c>
      <c r="G1095" s="171">
        <v>801000</v>
      </c>
      <c r="H1095" s="166">
        <v>380023.62</v>
      </c>
      <c r="I1095" s="158">
        <f t="shared" si="85"/>
        <v>2.1077637226865003</v>
      </c>
      <c r="J1095" s="171">
        <v>12027015</v>
      </c>
      <c r="K1095" s="167">
        <f t="shared" si="87"/>
        <v>31.616455840297505</v>
      </c>
      <c r="L1095" s="167">
        <f t="shared" si="88"/>
        <v>113616.09997738581</v>
      </c>
      <c r="M1095" s="164" t="s">
        <v>198</v>
      </c>
    </row>
    <row r="1096" spans="5:13" x14ac:dyDescent="0.25">
      <c r="E1096" s="178" t="s">
        <v>76</v>
      </c>
      <c r="F1096" s="179">
        <v>300</v>
      </c>
      <c r="G1096" s="179">
        <v>77000</v>
      </c>
      <c r="H1096" s="157">
        <v>384420.91</v>
      </c>
      <c r="I1096" s="158">
        <f t="shared" si="85"/>
        <v>0.20030127913697515</v>
      </c>
      <c r="J1096" s="179">
        <v>23123100</v>
      </c>
      <c r="K1096" s="163">
        <f t="shared" si="87"/>
        <v>60.090383741092545</v>
      </c>
      <c r="L1096" s="163">
        <f t="shared" si="88"/>
        <v>113676.19036112689</v>
      </c>
      <c r="M1096" s="153" t="s">
        <v>171</v>
      </c>
    </row>
    <row r="1097" spans="5:13" x14ac:dyDescent="0.25">
      <c r="E1097" s="178" t="s">
        <v>76</v>
      </c>
      <c r="F1097" s="179">
        <v>1700</v>
      </c>
      <c r="G1097" s="179">
        <v>77000</v>
      </c>
      <c r="H1097" s="157">
        <v>384420.91</v>
      </c>
      <c r="I1097" s="158">
        <f t="shared" si="85"/>
        <v>0.20030127913697515</v>
      </c>
      <c r="J1097" s="179">
        <v>131030900</v>
      </c>
      <c r="K1097" s="163">
        <f t="shared" si="87"/>
        <v>340.51217453285778</v>
      </c>
      <c r="L1097" s="163">
        <f t="shared" si="88"/>
        <v>114016.70253565974</v>
      </c>
      <c r="M1097" s="153" t="s">
        <v>171</v>
      </c>
    </row>
    <row r="1098" spans="5:13" x14ac:dyDescent="0.25">
      <c r="E1098" s="165" t="s">
        <v>76</v>
      </c>
      <c r="F1098" s="166">
        <v>100</v>
      </c>
      <c r="G1098" s="166">
        <v>100000</v>
      </c>
      <c r="H1098" s="166">
        <v>384420.91</v>
      </c>
      <c r="I1098" s="158">
        <f t="shared" si="85"/>
        <v>0.26013153134672101</v>
      </c>
      <c r="J1098" s="166">
        <v>10010000</v>
      </c>
      <c r="K1098" s="167">
        <f t="shared" ref="K1098:K1104" si="89">J1098/H1098</f>
        <v>26.039166287806772</v>
      </c>
      <c r="L1098" s="167">
        <f t="shared" si="88"/>
        <v>114042.74170194755</v>
      </c>
      <c r="M1098" s="164" t="s">
        <v>172</v>
      </c>
    </row>
    <row r="1099" spans="5:13" x14ac:dyDescent="0.25">
      <c r="E1099" s="165" t="s">
        <v>76</v>
      </c>
      <c r="F1099" s="166">
        <v>55</v>
      </c>
      <c r="G1099" s="166">
        <v>100000</v>
      </c>
      <c r="H1099" s="166">
        <v>384420.91</v>
      </c>
      <c r="I1099" s="158">
        <f t="shared" si="85"/>
        <v>0.26013153134672101</v>
      </c>
      <c r="J1099" s="166">
        <v>5505500</v>
      </c>
      <c r="K1099" s="167">
        <f t="shared" si="89"/>
        <v>14.321541458293725</v>
      </c>
      <c r="L1099" s="167">
        <f t="shared" si="88"/>
        <v>114057.06324340585</v>
      </c>
      <c r="M1099" s="164" t="s">
        <v>172</v>
      </c>
    </row>
    <row r="1100" spans="5:13" x14ac:dyDescent="0.25">
      <c r="E1100" s="165" t="s">
        <v>76</v>
      </c>
      <c r="F1100" s="166">
        <v>845</v>
      </c>
      <c r="G1100" s="166">
        <v>100000</v>
      </c>
      <c r="H1100" s="166">
        <v>384420.91</v>
      </c>
      <c r="I1100" s="158">
        <f t="shared" si="85"/>
        <v>0.26013153134672101</v>
      </c>
      <c r="J1100" s="166">
        <v>84584500</v>
      </c>
      <c r="K1100" s="167">
        <f t="shared" si="89"/>
        <v>220.0309551319672</v>
      </c>
      <c r="L1100" s="167">
        <f t="shared" si="88"/>
        <v>114277.09419853782</v>
      </c>
      <c r="M1100" s="164" t="s">
        <v>172</v>
      </c>
    </row>
    <row r="1101" spans="5:13" x14ac:dyDescent="0.25">
      <c r="E1101" s="165" t="s">
        <v>76</v>
      </c>
      <c r="F1101" s="166">
        <v>1000</v>
      </c>
      <c r="G1101" s="166">
        <v>100000</v>
      </c>
      <c r="H1101" s="166">
        <v>384420.91</v>
      </c>
      <c r="I1101" s="158">
        <f t="shared" si="85"/>
        <v>0.26013153134672101</v>
      </c>
      <c r="J1101" s="166">
        <v>100100000</v>
      </c>
      <c r="K1101" s="167">
        <f t="shared" si="89"/>
        <v>260.39166287806773</v>
      </c>
      <c r="L1101" s="167">
        <f t="shared" si="88"/>
        <v>114537.48586141589</v>
      </c>
      <c r="M1101" s="164" t="s">
        <v>172</v>
      </c>
    </row>
    <row r="1102" spans="5:13" x14ac:dyDescent="0.25">
      <c r="E1102" s="165" t="s">
        <v>76</v>
      </c>
      <c r="F1102" s="166">
        <v>1000</v>
      </c>
      <c r="G1102" s="166">
        <v>99900</v>
      </c>
      <c r="H1102" s="166">
        <v>384420.91</v>
      </c>
      <c r="I1102" s="158">
        <f t="shared" si="85"/>
        <v>0.25987139981537427</v>
      </c>
      <c r="J1102" s="166">
        <v>99999900</v>
      </c>
      <c r="K1102" s="167">
        <f t="shared" si="89"/>
        <v>260.13127121518966</v>
      </c>
      <c r="L1102" s="167">
        <f t="shared" si="88"/>
        <v>114797.61713263107</v>
      </c>
      <c r="M1102" s="164" t="s">
        <v>172</v>
      </c>
    </row>
    <row r="1103" spans="5:13" x14ac:dyDescent="0.25">
      <c r="E1103" s="165" t="s">
        <v>76</v>
      </c>
      <c r="F1103" s="166">
        <v>1100</v>
      </c>
      <c r="G1103" s="166">
        <v>98000</v>
      </c>
      <c r="H1103" s="166">
        <v>384420.91</v>
      </c>
      <c r="I1103" s="158">
        <f t="shared" si="85"/>
        <v>0.25492890071978658</v>
      </c>
      <c r="J1103" s="166">
        <v>107907800</v>
      </c>
      <c r="K1103" s="167">
        <f t="shared" si="89"/>
        <v>280.70221258255697</v>
      </c>
      <c r="L1103" s="167">
        <f t="shared" si="88"/>
        <v>115078.31934521363</v>
      </c>
      <c r="M1103" s="164" t="s">
        <v>172</v>
      </c>
    </row>
    <row r="1104" spans="5:13" x14ac:dyDescent="0.25">
      <c r="E1104" s="165" t="s">
        <v>76</v>
      </c>
      <c r="F1104" s="166">
        <v>450</v>
      </c>
      <c r="G1104" s="166">
        <v>99000</v>
      </c>
      <c r="H1104" s="166">
        <v>384420.91</v>
      </c>
      <c r="I1104" s="158">
        <f t="shared" si="85"/>
        <v>0.25753021603325377</v>
      </c>
      <c r="J1104" s="166">
        <v>44594550</v>
      </c>
      <c r="K1104" s="167">
        <f t="shared" si="89"/>
        <v>116.00448581217917</v>
      </c>
      <c r="L1104" s="167">
        <f t="shared" si="88"/>
        <v>115194.32383102582</v>
      </c>
      <c r="M1104" s="164" t="s">
        <v>172</v>
      </c>
    </row>
    <row r="1105" spans="5:13" x14ac:dyDescent="0.25">
      <c r="E1105" s="170" t="s">
        <v>76</v>
      </c>
      <c r="F1105" s="171">
        <v>12</v>
      </c>
      <c r="G1105" s="171">
        <v>799995</v>
      </c>
      <c r="H1105" s="166">
        <v>384420.91</v>
      </c>
      <c r="I1105" s="158">
        <f t="shared" si="85"/>
        <v>2.0810392441972008</v>
      </c>
      <c r="J1105" s="171">
        <v>9609539.9399999995</v>
      </c>
      <c r="K1105" s="167">
        <f>F1105*I1105</f>
        <v>24.972470930366409</v>
      </c>
      <c r="L1105" s="167">
        <f t="shared" si="88"/>
        <v>115219.29630195619</v>
      </c>
      <c r="M1105" s="164" t="s">
        <v>198</v>
      </c>
    </row>
    <row r="1106" spans="5:13" x14ac:dyDescent="0.25">
      <c r="E1106" s="178" t="s">
        <v>77</v>
      </c>
      <c r="F1106" s="179">
        <v>200</v>
      </c>
      <c r="G1106" s="179">
        <v>75600</v>
      </c>
      <c r="H1106" s="157">
        <v>395043.33</v>
      </c>
      <c r="I1106" s="158">
        <f t="shared" si="85"/>
        <v>0.19137141234608365</v>
      </c>
      <c r="J1106" s="179">
        <v>15135120</v>
      </c>
      <c r="K1106" s="163">
        <f>F1106*I1106</f>
        <v>38.274282469216729</v>
      </c>
      <c r="L1106" s="163">
        <f t="shared" si="88"/>
        <v>115257.5705844254</v>
      </c>
      <c r="M1106" s="153" t="s">
        <v>171</v>
      </c>
    </row>
    <row r="1107" spans="5:13" x14ac:dyDescent="0.25">
      <c r="E1107" s="178" t="s">
        <v>77</v>
      </c>
      <c r="F1107" s="179">
        <v>300</v>
      </c>
      <c r="G1107" s="179">
        <v>75600</v>
      </c>
      <c r="H1107" s="157">
        <v>395043.33</v>
      </c>
      <c r="I1107" s="158">
        <f t="shared" si="85"/>
        <v>0.19137141234608365</v>
      </c>
      <c r="J1107" s="179">
        <v>22702680</v>
      </c>
      <c r="K1107" s="163">
        <f>F1107*I1107</f>
        <v>57.411423703825093</v>
      </c>
      <c r="L1107" s="163">
        <f t="shared" si="88"/>
        <v>115314.98200812923</v>
      </c>
      <c r="M1107" s="153" t="s">
        <v>171</v>
      </c>
    </row>
    <row r="1108" spans="5:13" x14ac:dyDescent="0.25">
      <c r="E1108" s="165" t="s">
        <v>127</v>
      </c>
      <c r="F1108" s="166">
        <v>6</v>
      </c>
      <c r="G1108" s="166">
        <v>95000</v>
      </c>
      <c r="H1108" s="166">
        <v>423127.75</v>
      </c>
      <c r="I1108" s="158">
        <f t="shared" si="85"/>
        <v>0.22451848171149258</v>
      </c>
      <c r="J1108" s="166">
        <v>570570.00100000005</v>
      </c>
      <c r="K1108" s="167">
        <f>J1108/H1108</f>
        <v>1.3484580035225768</v>
      </c>
      <c r="L1108" s="167">
        <f t="shared" si="88"/>
        <v>115316.33046613276</v>
      </c>
      <c r="M1108" s="164" t="s">
        <v>172</v>
      </c>
    </row>
    <row r="1109" spans="5:13" x14ac:dyDescent="0.25">
      <c r="E1109" s="165" t="s">
        <v>128</v>
      </c>
      <c r="F1109" s="166">
        <v>57</v>
      </c>
      <c r="G1109" s="166">
        <v>96000</v>
      </c>
      <c r="H1109" s="166">
        <v>438319.92</v>
      </c>
      <c r="I1109" s="158">
        <f t="shared" si="85"/>
        <v>0.21901810896479448</v>
      </c>
      <c r="J1109" s="166">
        <v>5477472</v>
      </c>
      <c r="K1109" s="167">
        <f>J1109/H1109</f>
        <v>12.49651624320428</v>
      </c>
      <c r="L1109" s="167">
        <f t="shared" si="88"/>
        <v>115328.82698237596</v>
      </c>
      <c r="M1109" s="164" t="s">
        <v>172</v>
      </c>
    </row>
    <row r="1110" spans="5:13" x14ac:dyDescent="0.25">
      <c r="E1110" s="178" t="s">
        <v>78</v>
      </c>
      <c r="F1110" s="179">
        <v>900</v>
      </c>
      <c r="G1110" s="179">
        <v>77800</v>
      </c>
      <c r="H1110" s="157">
        <v>438319.92</v>
      </c>
      <c r="I1110" s="158">
        <f t="shared" si="85"/>
        <v>0.17749592580688553</v>
      </c>
      <c r="J1110" s="179">
        <v>70090020</v>
      </c>
      <c r="K1110" s="163">
        <f>F1110*I1110</f>
        <v>159.74633322619698</v>
      </c>
      <c r="L1110" s="163">
        <f t="shared" si="88"/>
        <v>115488.57331560216</v>
      </c>
      <c r="M1110" s="153" t="s">
        <v>171</v>
      </c>
    </row>
    <row r="1111" spans="5:13" x14ac:dyDescent="0.25">
      <c r="E1111" s="178" t="s">
        <v>78</v>
      </c>
      <c r="F1111" s="179">
        <v>100</v>
      </c>
      <c r="G1111" s="179">
        <v>77800</v>
      </c>
      <c r="H1111" s="157">
        <v>438319.92</v>
      </c>
      <c r="I1111" s="158">
        <f t="shared" si="85"/>
        <v>0.17749592580688553</v>
      </c>
      <c r="J1111" s="179">
        <v>7787780</v>
      </c>
      <c r="K1111" s="163">
        <f>F1111*I1111</f>
        <v>17.749592580688553</v>
      </c>
      <c r="L1111" s="163">
        <f t="shared" si="88"/>
        <v>115506.32290818285</v>
      </c>
      <c r="M1111" s="153" t="s">
        <v>171</v>
      </c>
    </row>
    <row r="1112" spans="5:13" x14ac:dyDescent="0.25">
      <c r="E1112" s="178" t="s">
        <v>79</v>
      </c>
      <c r="F1112" s="179">
        <v>1000</v>
      </c>
      <c r="G1112" s="179">
        <v>75500</v>
      </c>
      <c r="H1112" s="157">
        <v>450102.72</v>
      </c>
      <c r="I1112" s="158">
        <f t="shared" si="85"/>
        <v>0.16773948844388234</v>
      </c>
      <c r="J1112" s="179">
        <v>75575500</v>
      </c>
      <c r="K1112" s="163">
        <f>F1112*I1112</f>
        <v>167.73948844388235</v>
      </c>
      <c r="L1112" s="163">
        <f t="shared" si="88"/>
        <v>115674.06239662673</v>
      </c>
      <c r="M1112" s="153" t="s">
        <v>171</v>
      </c>
    </row>
    <row r="1113" spans="5:13" x14ac:dyDescent="0.25">
      <c r="E1113" s="165" t="s">
        <v>79</v>
      </c>
      <c r="F1113" s="166">
        <v>250</v>
      </c>
      <c r="G1113" s="166">
        <v>99000</v>
      </c>
      <c r="H1113" s="166">
        <v>450102.72</v>
      </c>
      <c r="I1113" s="158">
        <f t="shared" si="85"/>
        <v>0.2199497927939649</v>
      </c>
      <c r="J1113" s="166">
        <v>24774750</v>
      </c>
      <c r="K1113" s="167">
        <f>J1113/H1113</f>
        <v>55.042435646689718</v>
      </c>
      <c r="L1113" s="167">
        <f t="shared" si="88"/>
        <v>115729.10483227341</v>
      </c>
      <c r="M1113" s="164" t="s">
        <v>172</v>
      </c>
    </row>
    <row r="1114" spans="5:13" x14ac:dyDescent="0.25">
      <c r="E1114" s="178" t="s">
        <v>80</v>
      </c>
      <c r="F1114" s="179">
        <v>1000</v>
      </c>
      <c r="G1114" s="179">
        <v>76500</v>
      </c>
      <c r="H1114" s="157">
        <v>452076.76</v>
      </c>
      <c r="I1114" s="158">
        <f t="shared" si="85"/>
        <v>0.16921905032233905</v>
      </c>
      <c r="J1114" s="179">
        <v>76576500</v>
      </c>
      <c r="K1114" s="163">
        <f>F1114*I1114</f>
        <v>169.21905032233906</v>
      </c>
      <c r="L1114" s="163">
        <f t="shared" si="88"/>
        <v>115898.32388259575</v>
      </c>
      <c r="M1114" s="153" t="s">
        <v>171</v>
      </c>
    </row>
    <row r="1115" spans="5:13" x14ac:dyDescent="0.25">
      <c r="E1115" s="178" t="s">
        <v>80</v>
      </c>
      <c r="F1115" s="179">
        <v>2000</v>
      </c>
      <c r="G1115" s="179">
        <v>76000</v>
      </c>
      <c r="H1115" s="157">
        <v>452076.76</v>
      </c>
      <c r="I1115" s="158">
        <f t="shared" si="85"/>
        <v>0.16811304345748718</v>
      </c>
      <c r="J1115" s="179">
        <v>152152000</v>
      </c>
      <c r="K1115" s="163">
        <f>F1115*I1115</f>
        <v>336.22608691497436</v>
      </c>
      <c r="L1115" s="163">
        <f t="shared" si="88"/>
        <v>116234.54996951073</v>
      </c>
      <c r="M1115" s="153" t="s">
        <v>171</v>
      </c>
    </row>
    <row r="1116" spans="5:13" x14ac:dyDescent="0.25">
      <c r="E1116" s="178" t="s">
        <v>80</v>
      </c>
      <c r="F1116" s="179">
        <v>1000</v>
      </c>
      <c r="G1116" s="179">
        <v>76000</v>
      </c>
      <c r="H1116" s="157">
        <v>452076.76</v>
      </c>
      <c r="I1116" s="158">
        <f t="shared" si="85"/>
        <v>0.16811304345748718</v>
      </c>
      <c r="J1116" s="179">
        <v>76076000</v>
      </c>
      <c r="K1116" s="163">
        <f>F1116*I1116</f>
        <v>168.11304345748718</v>
      </c>
      <c r="L1116" s="163">
        <f t="shared" si="88"/>
        <v>116402.66301296822</v>
      </c>
      <c r="M1116" s="153" t="s">
        <v>171</v>
      </c>
    </row>
    <row r="1117" spans="5:13" x14ac:dyDescent="0.25">
      <c r="E1117" s="178" t="s">
        <v>80</v>
      </c>
      <c r="F1117" s="179">
        <v>100</v>
      </c>
      <c r="G1117" s="179">
        <v>76500</v>
      </c>
      <c r="H1117" s="157">
        <v>452076.76</v>
      </c>
      <c r="I1117" s="158">
        <f t="shared" si="85"/>
        <v>0.16921905032233905</v>
      </c>
      <c r="J1117" s="179">
        <v>7657650</v>
      </c>
      <c r="K1117" s="163">
        <f>F1117*I1117</f>
        <v>16.921905032233905</v>
      </c>
      <c r="L1117" s="163">
        <f t="shared" si="88"/>
        <v>116419.58491800044</v>
      </c>
      <c r="M1117" s="153" t="s">
        <v>171</v>
      </c>
    </row>
    <row r="1118" spans="5:13" x14ac:dyDescent="0.25">
      <c r="E1118" s="165" t="s">
        <v>80</v>
      </c>
      <c r="F1118" s="166">
        <v>746</v>
      </c>
      <c r="G1118" s="166">
        <v>99890</v>
      </c>
      <c r="H1118" s="166">
        <v>452076.76</v>
      </c>
      <c r="I1118" s="158">
        <f t="shared" si="85"/>
        <v>0.22095805146011044</v>
      </c>
      <c r="J1118" s="166">
        <v>74592457.939999998</v>
      </c>
      <c r="K1118" s="167">
        <f>J1118/H1118</f>
        <v>164.99954109563163</v>
      </c>
      <c r="L1118" s="167">
        <f t="shared" si="88"/>
        <v>116584.58445909608</v>
      </c>
      <c r="M1118" s="164" t="s">
        <v>172</v>
      </c>
    </row>
    <row r="1119" spans="5:13" x14ac:dyDescent="0.25">
      <c r="E1119" s="165" t="s">
        <v>80</v>
      </c>
      <c r="F1119" s="166">
        <v>195</v>
      </c>
      <c r="G1119" s="166">
        <v>99900</v>
      </c>
      <c r="H1119" s="166">
        <v>452076.76</v>
      </c>
      <c r="I1119" s="158">
        <f t="shared" si="85"/>
        <v>0.22098017159740749</v>
      </c>
      <c r="J1119" s="166">
        <v>19499980.5</v>
      </c>
      <c r="K1119" s="167">
        <f>J1119/H1119</f>
        <v>43.134224594955953</v>
      </c>
      <c r="L1119" s="167">
        <f t="shared" si="88"/>
        <v>116627.71868369103</v>
      </c>
      <c r="M1119" s="164" t="s">
        <v>172</v>
      </c>
    </row>
    <row r="1120" spans="5:13" x14ac:dyDescent="0.25">
      <c r="E1120" s="165" t="s">
        <v>80</v>
      </c>
      <c r="F1120" s="166">
        <v>120</v>
      </c>
      <c r="G1120" s="166">
        <v>99900</v>
      </c>
      <c r="H1120" s="166">
        <v>452076.76</v>
      </c>
      <c r="I1120" s="158">
        <f t="shared" si="85"/>
        <v>0.22098017159740749</v>
      </c>
      <c r="J1120" s="166">
        <v>11999988</v>
      </c>
      <c r="K1120" s="167">
        <f>J1120/H1120</f>
        <v>26.544138212280586</v>
      </c>
      <c r="L1120" s="167">
        <f t="shared" si="88"/>
        <v>116654.26282190331</v>
      </c>
      <c r="M1120" s="164" t="s">
        <v>172</v>
      </c>
    </row>
    <row r="1121" spans="5:13" x14ac:dyDescent="0.25">
      <c r="E1121" s="165" t="s">
        <v>80</v>
      </c>
      <c r="F1121" s="166">
        <v>244</v>
      </c>
      <c r="G1121" s="166">
        <v>99900</v>
      </c>
      <c r="H1121" s="166">
        <v>452076.76</v>
      </c>
      <c r="I1121" s="158">
        <f t="shared" si="85"/>
        <v>0.22098017159740749</v>
      </c>
      <c r="J1121" s="166">
        <v>24399975.600000001</v>
      </c>
      <c r="K1121" s="167">
        <f>J1121/H1121</f>
        <v>53.973081031637193</v>
      </c>
      <c r="L1121" s="167">
        <f t="shared" si="88"/>
        <v>116708.23590293495</v>
      </c>
      <c r="M1121" s="164" t="s">
        <v>172</v>
      </c>
    </row>
    <row r="1122" spans="5:13" x14ac:dyDescent="0.25">
      <c r="E1122" s="170">
        <v>44103</v>
      </c>
      <c r="F1122" s="171">
        <v>1</v>
      </c>
      <c r="G1122" s="171">
        <v>370000</v>
      </c>
      <c r="H1122" s="171">
        <v>333093</v>
      </c>
      <c r="I1122" s="172">
        <f t="shared" si="85"/>
        <v>1.1108008874398441</v>
      </c>
      <c r="J1122" s="171">
        <v>370370.00099999999</v>
      </c>
      <c r="K1122" s="173">
        <f t="shared" ref="K1122:K1147" si="90">F1122*I1122</f>
        <v>1.1108008874398441</v>
      </c>
      <c r="L1122" s="173">
        <f t="shared" si="88"/>
        <v>116709.34670382239</v>
      </c>
      <c r="M1122" s="164" t="s">
        <v>196</v>
      </c>
    </row>
    <row r="1123" spans="5:13" x14ac:dyDescent="0.25">
      <c r="E1123" s="170">
        <v>44103</v>
      </c>
      <c r="F1123" s="171">
        <v>3</v>
      </c>
      <c r="G1123" s="171">
        <v>379900</v>
      </c>
      <c r="H1123" s="171">
        <v>333093</v>
      </c>
      <c r="I1123" s="172">
        <f t="shared" si="85"/>
        <v>1.1405223165902616</v>
      </c>
      <c r="J1123" s="171">
        <v>1140839.7</v>
      </c>
      <c r="K1123" s="173">
        <f t="shared" si="90"/>
        <v>3.421566949770785</v>
      </c>
      <c r="L1123" s="173">
        <f t="shared" si="88"/>
        <v>116712.76827077215</v>
      </c>
      <c r="M1123" s="164" t="s">
        <v>196</v>
      </c>
    </row>
    <row r="1124" spans="5:13" x14ac:dyDescent="0.25">
      <c r="E1124" s="170">
        <v>44103</v>
      </c>
      <c r="F1124" s="171">
        <v>1</v>
      </c>
      <c r="G1124" s="171">
        <v>379900</v>
      </c>
      <c r="H1124" s="171">
        <v>333093</v>
      </c>
      <c r="I1124" s="172">
        <f t="shared" si="85"/>
        <v>1.1405223165902616</v>
      </c>
      <c r="J1124" s="171">
        <v>380279.90100000001</v>
      </c>
      <c r="K1124" s="173">
        <f t="shared" si="90"/>
        <v>1.1405223165902616</v>
      </c>
      <c r="L1124" s="173">
        <f t="shared" si="88"/>
        <v>116713.90879308875</v>
      </c>
      <c r="M1124" s="164" t="s">
        <v>196</v>
      </c>
    </row>
    <row r="1125" spans="5:13" x14ac:dyDescent="0.25">
      <c r="E1125" s="178" t="s">
        <v>81</v>
      </c>
      <c r="F1125" s="179">
        <v>1125</v>
      </c>
      <c r="G1125" s="179">
        <v>78000</v>
      </c>
      <c r="H1125" s="157">
        <v>444823.76</v>
      </c>
      <c r="I1125" s="158">
        <f t="shared" si="85"/>
        <v>0.17535034549413459</v>
      </c>
      <c r="J1125" s="179">
        <v>87837750</v>
      </c>
      <c r="K1125" s="163">
        <f t="shared" si="90"/>
        <v>197.26913868090142</v>
      </c>
      <c r="L1125" s="163">
        <f t="shared" si="88"/>
        <v>116911.17793176965</v>
      </c>
      <c r="M1125" s="153" t="s">
        <v>171</v>
      </c>
    </row>
    <row r="1126" spans="5:13" x14ac:dyDescent="0.25">
      <c r="E1126" s="178" t="s">
        <v>81</v>
      </c>
      <c r="F1126" s="179">
        <v>875</v>
      </c>
      <c r="G1126" s="179">
        <v>78000</v>
      </c>
      <c r="H1126" s="157">
        <v>444823.76</v>
      </c>
      <c r="I1126" s="158">
        <f t="shared" si="85"/>
        <v>0.17535034549413459</v>
      </c>
      <c r="J1126" s="179">
        <v>68318250</v>
      </c>
      <c r="K1126" s="163">
        <f t="shared" si="90"/>
        <v>153.43155230736775</v>
      </c>
      <c r="L1126" s="163">
        <f t="shared" si="88"/>
        <v>117064.60948407702</v>
      </c>
      <c r="M1126" s="153" t="s">
        <v>171</v>
      </c>
    </row>
    <row r="1127" spans="5:13" x14ac:dyDescent="0.25">
      <c r="E1127" s="178" t="s">
        <v>82</v>
      </c>
      <c r="F1127" s="179">
        <v>100</v>
      </c>
      <c r="G1127" s="179">
        <v>80000</v>
      </c>
      <c r="H1127" s="157">
        <v>449043.73</v>
      </c>
      <c r="I1127" s="158">
        <f t="shared" si="85"/>
        <v>0.17815636797779139</v>
      </c>
      <c r="J1127" s="179">
        <v>8008000</v>
      </c>
      <c r="K1127" s="163">
        <f t="shared" si="90"/>
        <v>17.815636797779138</v>
      </c>
      <c r="L1127" s="163">
        <f t="shared" si="88"/>
        <v>117082.4251208748</v>
      </c>
      <c r="M1127" s="153" t="s">
        <v>171</v>
      </c>
    </row>
    <row r="1128" spans="5:13" x14ac:dyDescent="0.25">
      <c r="E1128" s="178" t="s">
        <v>82</v>
      </c>
      <c r="F1128" s="179">
        <v>1900</v>
      </c>
      <c r="G1128" s="179">
        <v>80000</v>
      </c>
      <c r="H1128" s="157">
        <v>449043.73</v>
      </c>
      <c r="I1128" s="158">
        <f t="shared" si="85"/>
        <v>0.17815636797779139</v>
      </c>
      <c r="J1128" s="179">
        <v>152152000</v>
      </c>
      <c r="K1128" s="163">
        <f t="shared" si="90"/>
        <v>338.49709915780363</v>
      </c>
      <c r="L1128" s="163">
        <f t="shared" si="88"/>
        <v>117420.9222200326</v>
      </c>
      <c r="M1128" s="153" t="s">
        <v>171</v>
      </c>
    </row>
    <row r="1129" spans="5:13" x14ac:dyDescent="0.25">
      <c r="E1129" s="170" t="s">
        <v>82</v>
      </c>
      <c r="F1129" s="171">
        <v>987</v>
      </c>
      <c r="G1129" s="171">
        <v>16700</v>
      </c>
      <c r="H1129" s="166">
        <v>449043.73</v>
      </c>
      <c r="I1129" s="158">
        <f t="shared" si="85"/>
        <v>3.7190141815363953E-2</v>
      </c>
      <c r="J1129" s="171">
        <v>16499382.9</v>
      </c>
      <c r="K1129" s="167">
        <f t="shared" si="90"/>
        <v>36.706669971764221</v>
      </c>
      <c r="L1129" s="167">
        <f t="shared" si="88"/>
        <v>117457.62889000437</v>
      </c>
      <c r="M1129" s="164" t="s">
        <v>179</v>
      </c>
    </row>
    <row r="1130" spans="5:13" x14ac:dyDescent="0.25">
      <c r="E1130" s="178" t="s">
        <v>83</v>
      </c>
      <c r="F1130" s="179">
        <v>1000</v>
      </c>
      <c r="G1130" s="179">
        <v>79999.990000000005</v>
      </c>
      <c r="H1130" s="157">
        <v>449043.73</v>
      </c>
      <c r="I1130" s="158">
        <f t="shared" si="85"/>
        <v>0.1781563457082454</v>
      </c>
      <c r="J1130" s="179">
        <v>80079989.989999995</v>
      </c>
      <c r="K1130" s="163">
        <f t="shared" si="90"/>
        <v>178.1563457082454</v>
      </c>
      <c r="L1130" s="163">
        <f t="shared" si="88"/>
        <v>117635.78523571262</v>
      </c>
      <c r="M1130" s="153" t="s">
        <v>171</v>
      </c>
    </row>
    <row r="1131" spans="5:13" x14ac:dyDescent="0.25">
      <c r="E1131" s="170" t="s">
        <v>134</v>
      </c>
      <c r="F1131" s="171">
        <v>1000</v>
      </c>
      <c r="G1131" s="171">
        <v>14600</v>
      </c>
      <c r="H1131" s="166">
        <v>452042.91</v>
      </c>
      <c r="I1131" s="158">
        <f t="shared" si="85"/>
        <v>3.2297818806626126E-2</v>
      </c>
      <c r="J1131" s="171">
        <v>14614600</v>
      </c>
      <c r="K1131" s="167">
        <f t="shared" si="90"/>
        <v>32.297818806626125</v>
      </c>
      <c r="L1131" s="167">
        <f t="shared" si="88"/>
        <v>117668.08305451924</v>
      </c>
      <c r="M1131" s="164" t="s">
        <v>179</v>
      </c>
    </row>
    <row r="1132" spans="5:13" x14ac:dyDescent="0.25">
      <c r="E1132" s="178" t="s">
        <v>84</v>
      </c>
      <c r="F1132" s="179">
        <v>100</v>
      </c>
      <c r="G1132" s="179">
        <v>82000</v>
      </c>
      <c r="H1132" s="157">
        <v>470012.73</v>
      </c>
      <c r="I1132" s="158">
        <f t="shared" ref="I1132:I1186" si="91">G1132/H1132</f>
        <v>0.17446335974772428</v>
      </c>
      <c r="J1132" s="179">
        <v>8208200</v>
      </c>
      <c r="K1132" s="163">
        <f t="shared" si="90"/>
        <v>17.446335974772428</v>
      </c>
      <c r="L1132" s="163">
        <f t="shared" si="88"/>
        <v>117685.52939049402</v>
      </c>
      <c r="M1132" s="153" t="s">
        <v>171</v>
      </c>
    </row>
    <row r="1133" spans="5:13" x14ac:dyDescent="0.25">
      <c r="E1133" s="178" t="s">
        <v>85</v>
      </c>
      <c r="F1133" s="179">
        <v>100</v>
      </c>
      <c r="G1133" s="179">
        <v>79900</v>
      </c>
      <c r="H1133" s="157">
        <v>472323.92</v>
      </c>
      <c r="I1133" s="158">
        <f t="shared" si="91"/>
        <v>0.16916356893379442</v>
      </c>
      <c r="J1133" s="179">
        <v>7997990</v>
      </c>
      <c r="K1133" s="163">
        <f t="shared" si="90"/>
        <v>16.91635689337944</v>
      </c>
      <c r="L1133" s="163">
        <f t="shared" si="88"/>
        <v>117702.44574738739</v>
      </c>
      <c r="M1133" s="153" t="s">
        <v>171</v>
      </c>
    </row>
    <row r="1134" spans="5:13" x14ac:dyDescent="0.25">
      <c r="E1134" s="170" t="s">
        <v>85</v>
      </c>
      <c r="F1134" s="171">
        <v>200</v>
      </c>
      <c r="G1134" s="171">
        <v>15000</v>
      </c>
      <c r="H1134" s="166">
        <v>472323.92</v>
      </c>
      <c r="I1134" s="158">
        <f t="shared" si="91"/>
        <v>3.1757866508221731E-2</v>
      </c>
      <c r="J1134" s="171">
        <v>3003000</v>
      </c>
      <c r="K1134" s="167">
        <f t="shared" si="90"/>
        <v>6.3515733016443461</v>
      </c>
      <c r="L1134" s="167">
        <f t="shared" si="88"/>
        <v>117708.79732068903</v>
      </c>
      <c r="M1134" s="164" t="s">
        <v>179</v>
      </c>
    </row>
    <row r="1135" spans="5:13" x14ac:dyDescent="0.25">
      <c r="E1135" s="170">
        <v>44113</v>
      </c>
      <c r="F1135" s="171">
        <v>450</v>
      </c>
      <c r="G1135" s="171">
        <v>2.4300000000000002</v>
      </c>
      <c r="H1135" s="171">
        <v>366713.14</v>
      </c>
      <c r="I1135" s="172">
        <f t="shared" si="91"/>
        <v>6.6264328570282484E-6</v>
      </c>
      <c r="J1135" s="171">
        <v>1143.5</v>
      </c>
      <c r="K1135" s="173">
        <f t="shared" si="90"/>
        <v>2.9818947856627117E-3</v>
      </c>
      <c r="L1135" s="173">
        <f t="shared" si="88"/>
        <v>117708.80030258381</v>
      </c>
      <c r="M1135" s="164" t="s">
        <v>175</v>
      </c>
    </row>
    <row r="1136" spans="5:13" x14ac:dyDescent="0.25">
      <c r="E1136" s="170">
        <v>44113</v>
      </c>
      <c r="F1136" s="171">
        <v>200</v>
      </c>
      <c r="G1136" s="171">
        <v>2.4300000000000002</v>
      </c>
      <c r="H1136" s="171">
        <v>366713.14</v>
      </c>
      <c r="I1136" s="172">
        <f t="shared" si="91"/>
        <v>6.6264328570282484E-6</v>
      </c>
      <c r="J1136" s="171">
        <v>536</v>
      </c>
      <c r="K1136" s="173">
        <f t="shared" si="90"/>
        <v>1.3252865714056497E-3</v>
      </c>
      <c r="L1136" s="173">
        <f t="shared" si="88"/>
        <v>117708.80162787039</v>
      </c>
      <c r="M1136" s="164" t="s">
        <v>175</v>
      </c>
    </row>
    <row r="1137" spans="5:21" x14ac:dyDescent="0.25">
      <c r="E1137" s="170">
        <v>44113</v>
      </c>
      <c r="F1137" s="171">
        <v>10000</v>
      </c>
      <c r="G1137" s="171">
        <v>2.4300000000000002</v>
      </c>
      <c r="H1137" s="171">
        <v>366713.14</v>
      </c>
      <c r="I1137" s="172">
        <f t="shared" si="91"/>
        <v>6.6264328570282484E-6</v>
      </c>
      <c r="J1137" s="171">
        <v>24350</v>
      </c>
      <c r="K1137" s="173">
        <f t="shared" si="90"/>
        <v>6.6264328570282485E-2</v>
      </c>
      <c r="L1137" s="173">
        <f t="shared" si="88"/>
        <v>117708.86789219896</v>
      </c>
      <c r="M1137" s="164" t="s">
        <v>175</v>
      </c>
    </row>
    <row r="1138" spans="5:21" x14ac:dyDescent="0.25">
      <c r="E1138" s="178" t="s">
        <v>86</v>
      </c>
      <c r="F1138" s="179">
        <v>137</v>
      </c>
      <c r="G1138" s="179">
        <v>79875</v>
      </c>
      <c r="H1138" s="157">
        <v>455023.82</v>
      </c>
      <c r="I1138" s="158">
        <f t="shared" si="91"/>
        <v>0.17554026072744938</v>
      </c>
      <c r="J1138" s="179">
        <v>10953817.875</v>
      </c>
      <c r="K1138" s="163">
        <f t="shared" si="90"/>
        <v>24.049015719660567</v>
      </c>
      <c r="L1138" s="163">
        <f t="shared" si="88"/>
        <v>117732.91690791862</v>
      </c>
      <c r="M1138" s="153" t="s">
        <v>171</v>
      </c>
    </row>
    <row r="1139" spans="5:21" x14ac:dyDescent="0.25">
      <c r="E1139" s="178" t="s">
        <v>86</v>
      </c>
      <c r="F1139" s="179">
        <v>556</v>
      </c>
      <c r="G1139" s="179">
        <v>79900</v>
      </c>
      <c r="H1139" s="157">
        <v>455023.82</v>
      </c>
      <c r="I1139" s="158">
        <f t="shared" si="91"/>
        <v>0.17559520290608083</v>
      </c>
      <c r="J1139" s="179">
        <v>44468824.399999999</v>
      </c>
      <c r="K1139" s="163">
        <f t="shared" si="90"/>
        <v>97.630932815780938</v>
      </c>
      <c r="L1139" s="163">
        <f t="shared" si="88"/>
        <v>117830.54784073441</v>
      </c>
      <c r="M1139" s="153" t="s">
        <v>171</v>
      </c>
    </row>
    <row r="1140" spans="5:21" x14ac:dyDescent="0.25">
      <c r="E1140" s="178" t="s">
        <v>86</v>
      </c>
      <c r="F1140" s="179">
        <v>307</v>
      </c>
      <c r="G1140" s="179">
        <v>79500</v>
      </c>
      <c r="H1140" s="157">
        <v>455023.82</v>
      </c>
      <c r="I1140" s="158">
        <f t="shared" si="91"/>
        <v>0.17471612804797779</v>
      </c>
      <c r="J1140" s="179">
        <v>24430906.5</v>
      </c>
      <c r="K1140" s="163">
        <f t="shared" si="90"/>
        <v>53.637851310729182</v>
      </c>
      <c r="L1140" s="163">
        <f t="shared" si="88"/>
        <v>117884.18569204514</v>
      </c>
      <c r="M1140" s="153" t="s">
        <v>171</v>
      </c>
    </row>
    <row r="1141" spans="5:21" x14ac:dyDescent="0.25">
      <c r="E1141" s="170" t="s">
        <v>86</v>
      </c>
      <c r="F1141" s="171">
        <v>500</v>
      </c>
      <c r="G1141" s="171">
        <v>14900</v>
      </c>
      <c r="H1141" s="166">
        <v>455023.82</v>
      </c>
      <c r="I1141" s="158">
        <f t="shared" si="91"/>
        <v>3.2745538464337975E-2</v>
      </c>
      <c r="J1141" s="171">
        <v>7457450</v>
      </c>
      <c r="K1141" s="167">
        <f t="shared" si="90"/>
        <v>16.372769232168988</v>
      </c>
      <c r="L1141" s="167">
        <f t="shared" si="88"/>
        <v>117900.55846127731</v>
      </c>
      <c r="M1141" s="164" t="s">
        <v>179</v>
      </c>
    </row>
    <row r="1142" spans="5:21" x14ac:dyDescent="0.25">
      <c r="E1142" s="170">
        <v>44117</v>
      </c>
      <c r="F1142" s="171">
        <v>2</v>
      </c>
      <c r="G1142" s="171">
        <v>360000</v>
      </c>
      <c r="H1142" s="171">
        <v>455023</v>
      </c>
      <c r="I1142" s="172">
        <f t="shared" si="91"/>
        <v>0.79116879806075735</v>
      </c>
      <c r="J1142" s="171">
        <v>720720.00100000005</v>
      </c>
      <c r="K1142" s="173">
        <f t="shared" si="90"/>
        <v>1.5823375961215147</v>
      </c>
      <c r="L1142" s="173">
        <f t="shared" si="88"/>
        <v>117902.14079887343</v>
      </c>
      <c r="M1142" s="164" t="s">
        <v>196</v>
      </c>
    </row>
    <row r="1143" spans="5:21" x14ac:dyDescent="0.25">
      <c r="E1143" s="170" t="s">
        <v>135</v>
      </c>
      <c r="F1143" s="171">
        <v>200</v>
      </c>
      <c r="G1143" s="171">
        <v>15499.99</v>
      </c>
      <c r="H1143" s="166">
        <v>443684.67</v>
      </c>
      <c r="I1143" s="158">
        <f t="shared" si="91"/>
        <v>3.4934698104399232E-2</v>
      </c>
      <c r="J1143" s="171">
        <v>3103097.9980000001</v>
      </c>
      <c r="K1143" s="167">
        <f t="shared" si="90"/>
        <v>6.9869396208798467</v>
      </c>
      <c r="L1143" s="167">
        <f t="shared" si="88"/>
        <v>117909.12773849431</v>
      </c>
      <c r="M1143" s="164" t="s">
        <v>179</v>
      </c>
    </row>
    <row r="1144" spans="5:21" x14ac:dyDescent="0.25">
      <c r="E1144" s="170" t="s">
        <v>135</v>
      </c>
      <c r="F1144" s="171">
        <v>155</v>
      </c>
      <c r="G1144" s="171">
        <v>15499</v>
      </c>
      <c r="H1144" s="166">
        <v>443684.67</v>
      </c>
      <c r="I1144" s="158">
        <f t="shared" si="91"/>
        <v>3.4932466789983976E-2</v>
      </c>
      <c r="J1144" s="171">
        <v>2404747.3450000002</v>
      </c>
      <c r="K1144" s="167">
        <f t="shared" si="90"/>
        <v>5.414532352447516</v>
      </c>
      <c r="L1144" s="167">
        <f t="shared" si="88"/>
        <v>117914.54227084675</v>
      </c>
      <c r="M1144" s="164" t="s">
        <v>179</v>
      </c>
    </row>
    <row r="1145" spans="5:21" x14ac:dyDescent="0.25">
      <c r="E1145" s="178" t="s">
        <v>87</v>
      </c>
      <c r="F1145" s="179">
        <v>197</v>
      </c>
      <c r="G1145" s="179">
        <v>77999</v>
      </c>
      <c r="H1145" s="157">
        <v>460012.36</v>
      </c>
      <c r="I1145" s="158">
        <f t="shared" si="91"/>
        <v>0.16955848751542241</v>
      </c>
      <c r="J1145" s="179">
        <v>15381168.802999999</v>
      </c>
      <c r="K1145" s="163">
        <f t="shared" si="90"/>
        <v>33.403022040538211</v>
      </c>
      <c r="L1145" s="163">
        <f t="shared" si="88"/>
        <v>117947.94529288729</v>
      </c>
      <c r="M1145" s="153" t="s">
        <v>171</v>
      </c>
    </row>
    <row r="1146" spans="5:21" x14ac:dyDescent="0.25">
      <c r="E1146" s="178" t="s">
        <v>87</v>
      </c>
      <c r="F1146" s="179">
        <v>21</v>
      </c>
      <c r="G1146" s="179">
        <v>77999</v>
      </c>
      <c r="H1146" s="157">
        <v>460012.36</v>
      </c>
      <c r="I1146" s="158">
        <f t="shared" si="91"/>
        <v>0.16955848751542241</v>
      </c>
      <c r="J1146" s="179">
        <v>1639616.9790000001</v>
      </c>
      <c r="K1146" s="163">
        <f t="shared" si="90"/>
        <v>3.5607282378238705</v>
      </c>
      <c r="L1146" s="163">
        <f t="shared" si="88"/>
        <v>117951.50602112511</v>
      </c>
      <c r="M1146" s="153" t="s">
        <v>171</v>
      </c>
    </row>
    <row r="1147" spans="5:21" x14ac:dyDescent="0.25">
      <c r="E1147" s="178" t="s">
        <v>88</v>
      </c>
      <c r="F1147" s="179">
        <v>50</v>
      </c>
      <c r="G1147" s="179">
        <v>80000</v>
      </c>
      <c r="H1147" s="157">
        <v>460012.36</v>
      </c>
      <c r="I1147" s="158">
        <f t="shared" si="91"/>
        <v>0.17390837063595421</v>
      </c>
      <c r="J1147" s="179">
        <v>4004000</v>
      </c>
      <c r="K1147" s="163">
        <f t="shared" si="90"/>
        <v>8.69541853179771</v>
      </c>
      <c r="L1147" s="163">
        <f t="shared" si="88"/>
        <v>117960.20143965691</v>
      </c>
      <c r="M1147" s="153" t="s">
        <v>171</v>
      </c>
    </row>
    <row r="1148" spans="5:21" x14ac:dyDescent="0.25">
      <c r="E1148" s="165" t="s">
        <v>88</v>
      </c>
      <c r="F1148" s="166">
        <v>70</v>
      </c>
      <c r="G1148" s="166">
        <v>113000</v>
      </c>
      <c r="H1148" s="166">
        <v>460012.36</v>
      </c>
      <c r="I1148" s="158">
        <f t="shared" si="91"/>
        <v>0.24564557352328534</v>
      </c>
      <c r="J1148" s="166">
        <v>7917910</v>
      </c>
      <c r="K1148" s="167">
        <f>J1148/H1148</f>
        <v>17.212385336776602</v>
      </c>
      <c r="L1148" s="167">
        <f t="shared" si="88"/>
        <v>117977.4138249937</v>
      </c>
      <c r="M1148" s="164" t="s">
        <v>172</v>
      </c>
    </row>
    <row r="1149" spans="5:21" x14ac:dyDescent="0.25">
      <c r="E1149" s="178" t="s">
        <v>89</v>
      </c>
      <c r="F1149" s="179">
        <v>20</v>
      </c>
      <c r="G1149" s="179">
        <v>79900</v>
      </c>
      <c r="H1149" s="157">
        <v>465902.92</v>
      </c>
      <c r="I1149" s="158">
        <f t="shared" si="91"/>
        <v>0.17149495435658571</v>
      </c>
      <c r="J1149" s="179">
        <v>1599598</v>
      </c>
      <c r="K1149" s="163">
        <f>F1149*I1149</f>
        <v>3.4298990871317141</v>
      </c>
      <c r="L1149" s="163">
        <f t="shared" si="88"/>
        <v>117980.84372408083</v>
      </c>
      <c r="M1149" s="153" t="s">
        <v>171</v>
      </c>
    </row>
    <row r="1150" spans="5:21" x14ac:dyDescent="0.25">
      <c r="E1150" s="178" t="s">
        <v>89</v>
      </c>
      <c r="F1150" s="179">
        <v>145</v>
      </c>
      <c r="G1150" s="179">
        <v>78000</v>
      </c>
      <c r="H1150" s="157">
        <v>465902.92</v>
      </c>
      <c r="I1150" s="158">
        <f t="shared" si="91"/>
        <v>0.16741685156212371</v>
      </c>
      <c r="J1150" s="179">
        <v>11321310</v>
      </c>
      <c r="K1150" s="163">
        <f>F1150*I1150</f>
        <v>24.275443476507938</v>
      </c>
      <c r="L1150" s="163">
        <f t="shared" si="88"/>
        <v>118005.11916755734</v>
      </c>
      <c r="M1150" s="153" t="s">
        <v>171</v>
      </c>
      <c r="O1150" s="200"/>
      <c r="P1150" s="200"/>
      <c r="Q1150" s="200"/>
      <c r="R1150" s="200"/>
      <c r="S1150" s="200"/>
      <c r="T1150" s="200"/>
      <c r="U1150" s="200"/>
    </row>
    <row r="1151" spans="5:21" x14ac:dyDescent="0.25">
      <c r="E1151" s="178" t="s">
        <v>89</v>
      </c>
      <c r="F1151" s="179">
        <v>40000</v>
      </c>
      <c r="G1151" s="179">
        <v>77000</v>
      </c>
      <c r="H1151" s="157">
        <v>465902.92</v>
      </c>
      <c r="I1151" s="158">
        <f t="shared" si="91"/>
        <v>0.16527048167030162</v>
      </c>
      <c r="J1151" s="179">
        <v>3083080000</v>
      </c>
      <c r="K1151" s="163">
        <f>F1151*I1151</f>
        <v>6610.8192668120646</v>
      </c>
      <c r="L1151" s="163">
        <f t="shared" si="88"/>
        <v>124615.9384343694</v>
      </c>
      <c r="M1151" s="153" t="s">
        <v>171</v>
      </c>
      <c r="O1151" s="200"/>
      <c r="P1151" s="200"/>
      <c r="Q1151" s="200"/>
      <c r="R1151" s="200"/>
      <c r="S1151" s="200"/>
      <c r="T1151" s="200"/>
      <c r="U1151" s="200"/>
    </row>
    <row r="1152" spans="5:21" x14ac:dyDescent="0.25">
      <c r="E1152" s="165" t="s">
        <v>89</v>
      </c>
      <c r="F1152" s="166">
        <v>50</v>
      </c>
      <c r="G1152" s="166">
        <v>112999</v>
      </c>
      <c r="H1152" s="166">
        <v>465902.92</v>
      </c>
      <c r="I1152" s="158">
        <f t="shared" si="91"/>
        <v>0.24253765140600536</v>
      </c>
      <c r="J1152" s="166">
        <v>5655599.9500000002</v>
      </c>
      <c r="K1152" s="167">
        <f>J1152/H1152</f>
        <v>12.139009452870569</v>
      </c>
      <c r="L1152" s="167">
        <f t="shared" si="88"/>
        <v>124628.07744382227</v>
      </c>
      <c r="M1152" s="164" t="s">
        <v>172</v>
      </c>
      <c r="O1152" s="201"/>
      <c r="P1152" s="202"/>
      <c r="Q1152" s="203"/>
      <c r="R1152" s="30"/>
      <c r="S1152" s="216"/>
      <c r="T1152" s="205"/>
      <c r="U1152" s="217"/>
    </row>
    <row r="1153" spans="5:21" x14ac:dyDescent="0.25">
      <c r="E1153" s="165" t="s">
        <v>89</v>
      </c>
      <c r="F1153" s="166">
        <v>200</v>
      </c>
      <c r="G1153" s="166">
        <v>112999</v>
      </c>
      <c r="H1153" s="166">
        <v>465902.92</v>
      </c>
      <c r="I1153" s="158">
        <f t="shared" si="91"/>
        <v>0.24253765140600536</v>
      </c>
      <c r="J1153" s="166">
        <v>22622399.800000001</v>
      </c>
      <c r="K1153" s="167">
        <f>J1153/H1153</f>
        <v>48.556037811482277</v>
      </c>
      <c r="L1153" s="167">
        <f t="shared" si="88"/>
        <v>124676.63348163375</v>
      </c>
      <c r="M1153" s="164" t="s">
        <v>172</v>
      </c>
      <c r="O1153" s="201"/>
      <c r="P1153" s="202"/>
      <c r="Q1153" s="203"/>
      <c r="R1153" s="30"/>
      <c r="S1153" s="204"/>
      <c r="T1153" s="205"/>
      <c r="U1153" s="206"/>
    </row>
    <row r="1154" spans="5:21" x14ac:dyDescent="0.25">
      <c r="E1154" s="170" t="s">
        <v>89</v>
      </c>
      <c r="F1154" s="171">
        <v>30</v>
      </c>
      <c r="G1154" s="171">
        <v>15000</v>
      </c>
      <c r="H1154" s="166">
        <v>465902.92</v>
      </c>
      <c r="I1154" s="158">
        <f t="shared" si="91"/>
        <v>3.2195548377331483E-2</v>
      </c>
      <c r="J1154" s="171">
        <v>450450.00099999999</v>
      </c>
      <c r="K1154" s="167">
        <f>F1154*I1154</f>
        <v>0.96586645131994453</v>
      </c>
      <c r="L1154" s="167">
        <f t="shared" si="88"/>
        <v>124677.59934808507</v>
      </c>
      <c r="M1154" s="164" t="s">
        <v>179</v>
      </c>
      <c r="O1154" s="201"/>
      <c r="P1154" s="202"/>
      <c r="Q1154" s="203"/>
      <c r="R1154" s="30"/>
      <c r="S1154" s="204"/>
      <c r="T1154" s="205"/>
      <c r="U1154" s="206"/>
    </row>
    <row r="1155" spans="5:21" x14ac:dyDescent="0.25">
      <c r="E1155" s="170" t="s">
        <v>89</v>
      </c>
      <c r="F1155" s="171">
        <v>8</v>
      </c>
      <c r="G1155" s="171">
        <v>810000</v>
      </c>
      <c r="H1155" s="166">
        <v>465902.92</v>
      </c>
      <c r="I1155" s="158">
        <f t="shared" si="91"/>
        <v>1.7385596123759002</v>
      </c>
      <c r="J1155" s="171">
        <v>6486480</v>
      </c>
      <c r="K1155" s="167">
        <f>F1155*I1155</f>
        <v>13.908476899007201</v>
      </c>
      <c r="L1155" s="167">
        <f t="shared" si="88"/>
        <v>124691.50782498409</v>
      </c>
      <c r="M1155" s="164" t="s">
        <v>198</v>
      </c>
      <c r="O1155" s="201"/>
      <c r="P1155" s="202"/>
      <c r="Q1155" s="203"/>
      <c r="R1155" s="30"/>
      <c r="S1155" s="204"/>
      <c r="T1155" s="205"/>
      <c r="U1155" s="206"/>
    </row>
    <row r="1156" spans="5:21" x14ac:dyDescent="0.25">
      <c r="E1156" s="170" t="s">
        <v>89</v>
      </c>
      <c r="F1156" s="171">
        <v>14</v>
      </c>
      <c r="G1156" s="171">
        <v>795000</v>
      </c>
      <c r="H1156" s="166">
        <v>465902.92</v>
      </c>
      <c r="I1156" s="158">
        <f t="shared" si="91"/>
        <v>1.7063640639985687</v>
      </c>
      <c r="J1156" s="171">
        <v>11141130</v>
      </c>
      <c r="K1156" s="167">
        <f>F1156*I1156</f>
        <v>23.889096895979961</v>
      </c>
      <c r="L1156" s="167">
        <f t="shared" ref="L1156:L1186" si="92">L1155+K1156</f>
        <v>124715.39692188006</v>
      </c>
      <c r="M1156" s="164" t="s">
        <v>198</v>
      </c>
      <c r="O1156" s="201"/>
      <c r="P1156" s="202"/>
      <c r="Q1156" s="203"/>
      <c r="R1156" s="30"/>
      <c r="S1156" s="204"/>
      <c r="T1156" s="205"/>
      <c r="U1156" s="206"/>
    </row>
    <row r="1157" spans="5:21" x14ac:dyDescent="0.25">
      <c r="E1157" s="165" t="s">
        <v>129</v>
      </c>
      <c r="F1157" s="166">
        <v>10000</v>
      </c>
      <c r="G1157" s="166">
        <v>111500</v>
      </c>
      <c r="H1157" s="166">
        <v>458193.82</v>
      </c>
      <c r="I1157" s="158">
        <f t="shared" si="91"/>
        <v>0.24334680026893421</v>
      </c>
      <c r="J1157" s="166">
        <v>1116115000</v>
      </c>
      <c r="K1157" s="167">
        <f>J1157/H1157</f>
        <v>2435.9014706920316</v>
      </c>
      <c r="L1157" s="167">
        <f t="shared" si="92"/>
        <v>127151.29839257209</v>
      </c>
      <c r="M1157" s="164" t="s">
        <v>172</v>
      </c>
      <c r="O1157" s="201"/>
      <c r="P1157" s="202"/>
      <c r="Q1157" s="203"/>
      <c r="R1157" s="30"/>
      <c r="S1157" s="204"/>
      <c r="T1157" s="205"/>
      <c r="U1157" s="206"/>
    </row>
    <row r="1158" spans="5:21" x14ac:dyDescent="0.25">
      <c r="E1158" s="165" t="s">
        <v>130</v>
      </c>
      <c r="F1158" s="166">
        <v>200</v>
      </c>
      <c r="G1158" s="166">
        <v>110500</v>
      </c>
      <c r="H1158" s="166">
        <v>459023.63</v>
      </c>
      <c r="I1158" s="158">
        <f t="shared" si="91"/>
        <v>0.24072834768876714</v>
      </c>
      <c r="J1158" s="166">
        <v>22122100</v>
      </c>
      <c r="K1158" s="167">
        <f>J1158/H1158</f>
        <v>48.193815207291181</v>
      </c>
      <c r="L1158" s="167">
        <f t="shared" si="92"/>
        <v>127199.49220777939</v>
      </c>
      <c r="M1158" s="164" t="s">
        <v>172</v>
      </c>
      <c r="O1158" s="200"/>
      <c r="P1158" s="200"/>
      <c r="Q1158" s="200"/>
      <c r="R1158" s="200"/>
      <c r="S1158" s="200"/>
      <c r="T1158" s="200"/>
      <c r="U1158" s="200"/>
    </row>
    <row r="1159" spans="5:21" x14ac:dyDescent="0.25">
      <c r="E1159" s="165" t="s">
        <v>130</v>
      </c>
      <c r="F1159" s="166">
        <v>200</v>
      </c>
      <c r="G1159" s="166">
        <v>110500</v>
      </c>
      <c r="H1159" s="166">
        <v>459023.63</v>
      </c>
      <c r="I1159" s="158">
        <f t="shared" si="91"/>
        <v>0.24072834768876714</v>
      </c>
      <c r="J1159" s="166">
        <v>22122100</v>
      </c>
      <c r="K1159" s="167">
        <f>J1159/H1159</f>
        <v>48.193815207291181</v>
      </c>
      <c r="L1159" s="167">
        <f t="shared" si="92"/>
        <v>127247.68602298669</v>
      </c>
      <c r="M1159" s="164" t="s">
        <v>172</v>
      </c>
      <c r="O1159" s="200"/>
      <c r="P1159" s="200"/>
      <c r="Q1159" s="200"/>
      <c r="R1159" s="200"/>
      <c r="S1159" s="200"/>
      <c r="T1159" s="200"/>
      <c r="U1159" s="200"/>
    </row>
    <row r="1160" spans="5:21" x14ac:dyDescent="0.25">
      <c r="E1160" s="165" t="s">
        <v>130</v>
      </c>
      <c r="F1160" s="166">
        <v>100</v>
      </c>
      <c r="G1160" s="166">
        <v>110500</v>
      </c>
      <c r="H1160" s="166">
        <v>459023.63</v>
      </c>
      <c r="I1160" s="158">
        <f t="shared" si="91"/>
        <v>0.24072834768876714</v>
      </c>
      <c r="J1160" s="166">
        <v>11061050</v>
      </c>
      <c r="K1160" s="167">
        <f>J1160/H1160</f>
        <v>24.09690760364559</v>
      </c>
      <c r="L1160" s="167">
        <f t="shared" si="92"/>
        <v>127271.78293059033</v>
      </c>
      <c r="M1160" s="164" t="s">
        <v>172</v>
      </c>
      <c r="O1160" s="200"/>
      <c r="P1160" s="200"/>
      <c r="Q1160" s="200"/>
      <c r="R1160" s="200"/>
      <c r="S1160" s="200"/>
      <c r="T1160" s="200"/>
      <c r="U1160" s="200"/>
    </row>
    <row r="1161" spans="5:21" x14ac:dyDescent="0.25">
      <c r="E1161" s="170" t="s">
        <v>130</v>
      </c>
      <c r="F1161" s="171">
        <v>4000</v>
      </c>
      <c r="G1161" s="171">
        <v>16499.990000000002</v>
      </c>
      <c r="H1161" s="166">
        <v>459023.63</v>
      </c>
      <c r="I1161" s="158">
        <f t="shared" si="91"/>
        <v>3.5945840086707523E-2</v>
      </c>
      <c r="J1161" s="171">
        <v>66065959.960000008</v>
      </c>
      <c r="K1161" s="167">
        <f t="shared" ref="K1161:K1176" si="93">F1161*I1161</f>
        <v>143.78336034683008</v>
      </c>
      <c r="L1161" s="167">
        <f t="shared" si="92"/>
        <v>127415.56629093716</v>
      </c>
      <c r="M1161" s="164" t="s">
        <v>179</v>
      </c>
      <c r="O1161" s="200"/>
      <c r="P1161" s="200"/>
      <c r="Q1161" s="200"/>
      <c r="R1161" s="200"/>
      <c r="S1161" s="200"/>
      <c r="T1161" s="200"/>
      <c r="U1161" s="200"/>
    </row>
    <row r="1162" spans="5:21" x14ac:dyDescent="0.25">
      <c r="E1162" s="170" t="s">
        <v>130</v>
      </c>
      <c r="F1162" s="171">
        <v>3057</v>
      </c>
      <c r="G1162" s="171">
        <v>16499.990000000002</v>
      </c>
      <c r="H1162" s="166">
        <v>459023.63</v>
      </c>
      <c r="I1162" s="158">
        <f t="shared" si="91"/>
        <v>3.5945840086707523E-2</v>
      </c>
      <c r="J1162" s="171">
        <v>50490909.899430007</v>
      </c>
      <c r="K1162" s="167">
        <f t="shared" si="93"/>
        <v>109.8864331450649</v>
      </c>
      <c r="L1162" s="167">
        <f t="shared" si="92"/>
        <v>127525.45272408222</v>
      </c>
      <c r="M1162" s="164" t="s">
        <v>179</v>
      </c>
      <c r="O1162" s="200"/>
      <c r="P1162" s="200"/>
      <c r="Q1162" s="200"/>
      <c r="R1162" s="200"/>
      <c r="S1162" s="200"/>
      <c r="T1162" s="200"/>
      <c r="U1162" s="200"/>
    </row>
    <row r="1163" spans="5:21" x14ac:dyDescent="0.25">
      <c r="E1163" s="170" t="s">
        <v>130</v>
      </c>
      <c r="F1163" s="171">
        <v>440</v>
      </c>
      <c r="G1163" s="171">
        <v>16000</v>
      </c>
      <c r="H1163" s="166">
        <v>459023.63</v>
      </c>
      <c r="I1163" s="158">
        <f t="shared" si="91"/>
        <v>3.4856593330500216E-2</v>
      </c>
      <c r="J1163" s="171">
        <v>7047040</v>
      </c>
      <c r="K1163" s="167">
        <f t="shared" si="93"/>
        <v>15.336901065420095</v>
      </c>
      <c r="L1163" s="167">
        <f t="shared" si="92"/>
        <v>127540.78962514763</v>
      </c>
      <c r="M1163" s="164" t="s">
        <v>179</v>
      </c>
      <c r="O1163" s="200"/>
      <c r="P1163" s="200"/>
      <c r="Q1163" s="200"/>
      <c r="R1163" s="200"/>
      <c r="S1163" s="200"/>
      <c r="T1163" s="200"/>
      <c r="U1163" s="200"/>
    </row>
    <row r="1164" spans="5:21" x14ac:dyDescent="0.25">
      <c r="E1164" s="178" t="s">
        <v>90</v>
      </c>
      <c r="F1164" s="179">
        <v>10</v>
      </c>
      <c r="G1164" s="179">
        <v>75000</v>
      </c>
      <c r="H1164" s="157">
        <v>470183.51</v>
      </c>
      <c r="I1164" s="158">
        <f t="shared" si="91"/>
        <v>0.15951218706074996</v>
      </c>
      <c r="J1164" s="179">
        <v>750750.00100000005</v>
      </c>
      <c r="K1164" s="163">
        <f t="shared" si="93"/>
        <v>1.5951218706074997</v>
      </c>
      <c r="L1164" s="163">
        <f t="shared" si="92"/>
        <v>127542.38474701824</v>
      </c>
      <c r="M1164" s="153" t="s">
        <v>171</v>
      </c>
      <c r="O1164" s="200"/>
      <c r="P1164" s="200"/>
      <c r="Q1164" s="200"/>
      <c r="R1164" s="200"/>
      <c r="S1164" s="200"/>
      <c r="T1164" s="200"/>
      <c r="U1164" s="200"/>
    </row>
    <row r="1165" spans="5:21" x14ac:dyDescent="0.25">
      <c r="E1165" s="178" t="s">
        <v>90</v>
      </c>
      <c r="F1165" s="179">
        <v>500</v>
      </c>
      <c r="G1165" s="179">
        <v>75000</v>
      </c>
      <c r="H1165" s="157">
        <v>470183.51</v>
      </c>
      <c r="I1165" s="158">
        <f t="shared" si="91"/>
        <v>0.15951218706074996</v>
      </c>
      <c r="J1165" s="179">
        <v>37537500</v>
      </c>
      <c r="K1165" s="163">
        <f t="shared" si="93"/>
        <v>79.756093530374983</v>
      </c>
      <c r="L1165" s="163">
        <f t="shared" si="92"/>
        <v>127622.14084054861</v>
      </c>
      <c r="M1165" s="153" t="s">
        <v>171</v>
      </c>
      <c r="O1165" s="200"/>
      <c r="P1165" s="200"/>
      <c r="Q1165" s="200"/>
      <c r="R1165" s="200"/>
      <c r="S1165" s="200"/>
      <c r="T1165" s="200"/>
      <c r="U1165" s="200"/>
    </row>
    <row r="1166" spans="5:21" x14ac:dyDescent="0.25">
      <c r="E1166" s="178" t="s">
        <v>90</v>
      </c>
      <c r="F1166" s="179">
        <v>3470</v>
      </c>
      <c r="G1166" s="179">
        <v>74000</v>
      </c>
      <c r="H1166" s="157">
        <v>470183.51</v>
      </c>
      <c r="I1166" s="158">
        <f t="shared" si="91"/>
        <v>0.15738535789993996</v>
      </c>
      <c r="J1166" s="179">
        <v>257036780</v>
      </c>
      <c r="K1166" s="163">
        <f t="shared" si="93"/>
        <v>546.12719191279166</v>
      </c>
      <c r="L1166" s="163">
        <f t="shared" si="92"/>
        <v>128168.2680324614</v>
      </c>
      <c r="M1166" s="153" t="s">
        <v>171</v>
      </c>
      <c r="O1166" s="200"/>
      <c r="P1166" s="200"/>
      <c r="Q1166" s="200"/>
      <c r="R1166" s="200"/>
      <c r="S1166" s="200"/>
      <c r="T1166" s="200"/>
      <c r="U1166" s="200"/>
    </row>
    <row r="1167" spans="5:21" x14ac:dyDescent="0.25">
      <c r="E1167" s="170" t="s">
        <v>90</v>
      </c>
      <c r="F1167" s="171">
        <v>700</v>
      </c>
      <c r="G1167" s="171">
        <v>15999.99</v>
      </c>
      <c r="H1167" s="166">
        <v>470183.51</v>
      </c>
      <c r="I1167" s="158">
        <f t="shared" si="91"/>
        <v>3.402924530466838E-2</v>
      </c>
      <c r="J1167" s="171">
        <v>11211192.993000003</v>
      </c>
      <c r="K1167" s="167">
        <f t="shared" si="93"/>
        <v>23.820471713267867</v>
      </c>
      <c r="L1167" s="167">
        <f t="shared" si="92"/>
        <v>128192.08850417467</v>
      </c>
      <c r="M1167" s="164" t="s">
        <v>179</v>
      </c>
      <c r="O1167" s="200"/>
      <c r="P1167" s="200"/>
      <c r="Q1167" s="200"/>
      <c r="R1167" s="200"/>
      <c r="S1167" s="200"/>
      <c r="T1167" s="200"/>
      <c r="U1167" s="200"/>
    </row>
    <row r="1168" spans="5:21" x14ac:dyDescent="0.25">
      <c r="E1168" s="170" t="s">
        <v>90</v>
      </c>
      <c r="F1168" s="171">
        <v>300</v>
      </c>
      <c r="G1168" s="171">
        <v>15999.99</v>
      </c>
      <c r="H1168" s="166">
        <v>470183.51</v>
      </c>
      <c r="I1168" s="158">
        <f t="shared" si="91"/>
        <v>3.402924530466838E-2</v>
      </c>
      <c r="J1168" s="171">
        <v>4804796.9970000004</v>
      </c>
      <c r="K1168" s="167">
        <f t="shared" si="93"/>
        <v>10.208773591400513</v>
      </c>
      <c r="L1168" s="167">
        <f t="shared" si="92"/>
        <v>128202.29727776606</v>
      </c>
      <c r="M1168" s="164" t="s">
        <v>179</v>
      </c>
      <c r="O1168" s="200"/>
      <c r="P1168" s="200"/>
      <c r="Q1168" s="200"/>
      <c r="R1168" s="200"/>
      <c r="S1168" s="200"/>
      <c r="T1168" s="200"/>
      <c r="U1168" s="200"/>
    </row>
    <row r="1169" spans="5:21" x14ac:dyDescent="0.25">
      <c r="E1169" s="170" t="s">
        <v>90</v>
      </c>
      <c r="F1169" s="171">
        <v>1000</v>
      </c>
      <c r="G1169" s="171">
        <v>16000</v>
      </c>
      <c r="H1169" s="166">
        <v>470183.51</v>
      </c>
      <c r="I1169" s="158">
        <f t="shared" si="91"/>
        <v>3.4029266572959994E-2</v>
      </c>
      <c r="J1169" s="171">
        <v>16016000</v>
      </c>
      <c r="K1169" s="167">
        <f t="shared" si="93"/>
        <v>34.029266572959997</v>
      </c>
      <c r="L1169" s="167">
        <f t="shared" si="92"/>
        <v>128236.32654433903</v>
      </c>
      <c r="M1169" s="164" t="s">
        <v>179</v>
      </c>
      <c r="O1169" s="200"/>
      <c r="P1169" s="200"/>
      <c r="Q1169" s="200"/>
      <c r="R1169" s="200"/>
      <c r="S1169" s="200"/>
      <c r="T1169" s="200"/>
      <c r="U1169" s="200"/>
    </row>
    <row r="1170" spans="5:21" x14ac:dyDescent="0.25">
      <c r="E1170" s="178" t="s">
        <v>91</v>
      </c>
      <c r="F1170" s="179">
        <v>145</v>
      </c>
      <c r="G1170" s="179">
        <v>74000</v>
      </c>
      <c r="H1170" s="157">
        <v>470183.51</v>
      </c>
      <c r="I1170" s="158">
        <f t="shared" si="91"/>
        <v>0.15738535789993996</v>
      </c>
      <c r="J1170" s="179">
        <v>10740730</v>
      </c>
      <c r="K1170" s="163">
        <f t="shared" si="93"/>
        <v>22.820876895491295</v>
      </c>
      <c r="L1170" s="163">
        <f t="shared" si="92"/>
        <v>128259.14742123452</v>
      </c>
      <c r="M1170" s="153" t="s">
        <v>171</v>
      </c>
      <c r="O1170" s="200"/>
      <c r="P1170" s="200"/>
      <c r="Q1170" s="200"/>
      <c r="R1170" s="200"/>
      <c r="S1170" s="200"/>
      <c r="T1170" s="200"/>
      <c r="U1170" s="200"/>
    </row>
    <row r="1171" spans="5:21" x14ac:dyDescent="0.25">
      <c r="E1171" s="170" t="s">
        <v>91</v>
      </c>
      <c r="F1171" s="171">
        <v>20</v>
      </c>
      <c r="G1171" s="171">
        <v>15498</v>
      </c>
      <c r="H1171" s="166">
        <v>470183.51</v>
      </c>
      <c r="I1171" s="158">
        <f t="shared" si="91"/>
        <v>3.2961598334233372E-2</v>
      </c>
      <c r="J1171" s="171">
        <v>310269.96100000001</v>
      </c>
      <c r="K1171" s="167">
        <f t="shared" si="93"/>
        <v>0.65923196668466744</v>
      </c>
      <c r="L1171" s="167">
        <f t="shared" si="92"/>
        <v>128259.8066532012</v>
      </c>
      <c r="M1171" s="164" t="s">
        <v>179</v>
      </c>
    </row>
    <row r="1172" spans="5:21" x14ac:dyDescent="0.25">
      <c r="E1172" s="178" t="s">
        <v>92</v>
      </c>
      <c r="F1172" s="179">
        <v>50</v>
      </c>
      <c r="G1172" s="179">
        <v>74000</v>
      </c>
      <c r="H1172" s="157">
        <v>484924.03</v>
      </c>
      <c r="I1172" s="158">
        <f t="shared" si="91"/>
        <v>0.15260122291732994</v>
      </c>
      <c r="J1172" s="179">
        <v>3703700</v>
      </c>
      <c r="K1172" s="163">
        <f t="shared" si="93"/>
        <v>7.6300611458664971</v>
      </c>
      <c r="L1172" s="163">
        <f t="shared" si="92"/>
        <v>128267.43671434707</v>
      </c>
      <c r="M1172" s="153" t="s">
        <v>171</v>
      </c>
    </row>
    <row r="1173" spans="5:21" x14ac:dyDescent="0.25">
      <c r="E1173" s="178" t="s">
        <v>92</v>
      </c>
      <c r="F1173" s="179">
        <v>76</v>
      </c>
      <c r="G1173" s="179">
        <v>74000</v>
      </c>
      <c r="H1173" s="157">
        <v>484924.03</v>
      </c>
      <c r="I1173" s="158">
        <f t="shared" si="91"/>
        <v>0.15260122291732994</v>
      </c>
      <c r="J1173" s="179">
        <v>5629624</v>
      </c>
      <c r="K1173" s="163">
        <f t="shared" si="93"/>
        <v>11.597692941717076</v>
      </c>
      <c r="L1173" s="163">
        <f t="shared" si="92"/>
        <v>128279.0344072888</v>
      </c>
      <c r="M1173" s="153" t="s">
        <v>171</v>
      </c>
    </row>
    <row r="1174" spans="5:21" x14ac:dyDescent="0.25">
      <c r="E1174" s="178" t="s">
        <v>92</v>
      </c>
      <c r="F1174" s="179">
        <v>496</v>
      </c>
      <c r="G1174" s="179">
        <v>74000</v>
      </c>
      <c r="H1174" s="157">
        <v>484924.03</v>
      </c>
      <c r="I1174" s="158">
        <f t="shared" si="91"/>
        <v>0.15260122291732994</v>
      </c>
      <c r="J1174" s="179">
        <v>36740704</v>
      </c>
      <c r="K1174" s="163">
        <f t="shared" si="93"/>
        <v>75.690206566995656</v>
      </c>
      <c r="L1174" s="163">
        <f t="shared" si="92"/>
        <v>128354.7246138558</v>
      </c>
      <c r="M1174" s="153" t="s">
        <v>171</v>
      </c>
    </row>
    <row r="1175" spans="5:21" x14ac:dyDescent="0.25">
      <c r="E1175" s="178" t="s">
        <v>92</v>
      </c>
      <c r="F1175" s="179">
        <v>100</v>
      </c>
      <c r="G1175" s="179">
        <v>74000</v>
      </c>
      <c r="H1175" s="157">
        <v>484924.03</v>
      </c>
      <c r="I1175" s="158">
        <f t="shared" si="91"/>
        <v>0.15260122291732994</v>
      </c>
      <c r="J1175" s="179">
        <v>7407400</v>
      </c>
      <c r="K1175" s="163">
        <f t="shared" si="93"/>
        <v>15.260122291732994</v>
      </c>
      <c r="L1175" s="163">
        <f t="shared" si="92"/>
        <v>128369.98473614753</v>
      </c>
      <c r="M1175" s="153" t="s">
        <v>171</v>
      </c>
    </row>
    <row r="1176" spans="5:21" x14ac:dyDescent="0.25">
      <c r="E1176" s="178" t="s">
        <v>92</v>
      </c>
      <c r="F1176" s="179">
        <v>300</v>
      </c>
      <c r="G1176" s="179">
        <v>74000</v>
      </c>
      <c r="H1176" s="157">
        <v>484924.03</v>
      </c>
      <c r="I1176" s="158">
        <f t="shared" si="91"/>
        <v>0.15260122291732994</v>
      </c>
      <c r="J1176" s="179">
        <v>22222200</v>
      </c>
      <c r="K1176" s="163">
        <f t="shared" si="93"/>
        <v>45.780366875198986</v>
      </c>
      <c r="L1176" s="163">
        <f t="shared" si="92"/>
        <v>128415.76510302273</v>
      </c>
      <c r="M1176" s="153" t="s">
        <v>171</v>
      </c>
    </row>
    <row r="1177" spans="5:21" x14ac:dyDescent="0.25">
      <c r="E1177" s="165" t="s">
        <v>92</v>
      </c>
      <c r="F1177" s="166">
        <v>100</v>
      </c>
      <c r="G1177" s="166">
        <v>112825</v>
      </c>
      <c r="H1177" s="166">
        <v>484924.03</v>
      </c>
      <c r="I1177" s="158">
        <f t="shared" si="91"/>
        <v>0.23266531048172637</v>
      </c>
      <c r="J1177" s="166">
        <v>11293782.5</v>
      </c>
      <c r="K1177" s="167">
        <f>J1177/H1177</f>
        <v>23.28979757922081</v>
      </c>
      <c r="L1177" s="167">
        <f t="shared" si="92"/>
        <v>128439.05490060194</v>
      </c>
      <c r="M1177" s="164" t="s">
        <v>172</v>
      </c>
    </row>
    <row r="1178" spans="5:21" x14ac:dyDescent="0.25">
      <c r="E1178" s="165" t="s">
        <v>92</v>
      </c>
      <c r="F1178" s="166">
        <v>50</v>
      </c>
      <c r="G1178" s="166">
        <v>113000</v>
      </c>
      <c r="H1178" s="166">
        <v>484924.03</v>
      </c>
      <c r="I1178" s="158">
        <f t="shared" si="91"/>
        <v>0.23302619175213898</v>
      </c>
      <c r="J1178" s="166">
        <v>5655650</v>
      </c>
      <c r="K1178" s="167">
        <f>J1178/H1178</f>
        <v>11.662960897194555</v>
      </c>
      <c r="L1178" s="167">
        <f t="shared" si="92"/>
        <v>128450.71786149914</v>
      </c>
      <c r="M1178" s="164" t="s">
        <v>172</v>
      </c>
    </row>
    <row r="1179" spans="5:21" x14ac:dyDescent="0.25">
      <c r="E1179" s="165" t="s">
        <v>92</v>
      </c>
      <c r="F1179" s="166">
        <v>50</v>
      </c>
      <c r="G1179" s="166">
        <v>112000</v>
      </c>
      <c r="H1179" s="166">
        <v>484924.03</v>
      </c>
      <c r="I1179" s="158">
        <f t="shared" si="91"/>
        <v>0.23096401306406694</v>
      </c>
      <c r="J1179" s="166">
        <v>5605600</v>
      </c>
      <c r="K1179" s="167">
        <f>J1179/H1179</f>
        <v>11.559748853856551</v>
      </c>
      <c r="L1179" s="167">
        <f t="shared" si="92"/>
        <v>128462.27761035301</v>
      </c>
      <c r="M1179" s="164" t="s">
        <v>172</v>
      </c>
    </row>
    <row r="1180" spans="5:21" x14ac:dyDescent="0.25">
      <c r="E1180" s="170" t="s">
        <v>92</v>
      </c>
      <c r="F1180" s="171">
        <v>1338</v>
      </c>
      <c r="G1180" s="171">
        <v>15595</v>
      </c>
      <c r="H1180" s="166">
        <v>484924.03</v>
      </c>
      <c r="I1180" s="158">
        <f t="shared" si="91"/>
        <v>3.2159676640483248E-2</v>
      </c>
      <c r="J1180" s="171">
        <v>20886976.109999999</v>
      </c>
      <c r="K1180" s="167">
        <f>F1180*I1180</f>
        <v>43.029647344966584</v>
      </c>
      <c r="L1180" s="167">
        <f t="shared" si="92"/>
        <v>128505.30725769798</v>
      </c>
      <c r="M1180" s="164" t="s">
        <v>179</v>
      </c>
    </row>
    <row r="1181" spans="5:21" x14ac:dyDescent="0.25">
      <c r="E1181" s="170" t="s">
        <v>92</v>
      </c>
      <c r="F1181" s="171">
        <v>500</v>
      </c>
      <c r="G1181" s="171">
        <v>15595</v>
      </c>
      <c r="H1181" s="166">
        <v>484924.03</v>
      </c>
      <c r="I1181" s="158">
        <f t="shared" si="91"/>
        <v>3.2159676640483248E-2</v>
      </c>
      <c r="J1181" s="171">
        <v>7805297.5</v>
      </c>
      <c r="K1181" s="167">
        <f>F1181*I1181</f>
        <v>16.079838320241624</v>
      </c>
      <c r="L1181" s="167">
        <f t="shared" si="92"/>
        <v>128521.38709601821</v>
      </c>
      <c r="M1181" s="164" t="s">
        <v>179</v>
      </c>
    </row>
    <row r="1182" spans="5:21" x14ac:dyDescent="0.25">
      <c r="E1182" s="170" t="s">
        <v>92</v>
      </c>
      <c r="F1182" s="171">
        <v>162</v>
      </c>
      <c r="G1182" s="171">
        <v>15595</v>
      </c>
      <c r="H1182" s="166">
        <v>484924.03</v>
      </c>
      <c r="I1182" s="158">
        <f t="shared" si="91"/>
        <v>3.2159676640483248E-2</v>
      </c>
      <c r="J1182" s="171">
        <v>2528916.39</v>
      </c>
      <c r="K1182" s="167">
        <f>F1182*I1182</f>
        <v>5.2098676157582862</v>
      </c>
      <c r="L1182" s="167">
        <f t="shared" si="92"/>
        <v>128526.59696363397</v>
      </c>
      <c r="M1182" s="164" t="s">
        <v>179</v>
      </c>
    </row>
    <row r="1183" spans="5:21" x14ac:dyDescent="0.25">
      <c r="E1183" s="170" t="s">
        <v>92</v>
      </c>
      <c r="F1183" s="171">
        <v>1000</v>
      </c>
      <c r="G1183" s="171">
        <v>15500</v>
      </c>
      <c r="H1183" s="166">
        <v>484924.03</v>
      </c>
      <c r="I1183" s="158">
        <f t="shared" si="91"/>
        <v>3.1963769665116409E-2</v>
      </c>
      <c r="J1183" s="171">
        <v>15515500</v>
      </c>
      <c r="K1183" s="167">
        <f>F1183*I1183</f>
        <v>31.963769665116409</v>
      </c>
      <c r="L1183" s="167">
        <f t="shared" si="92"/>
        <v>128558.56073329909</v>
      </c>
      <c r="M1183" s="164" t="s">
        <v>179</v>
      </c>
    </row>
    <row r="1184" spans="5:21" x14ac:dyDescent="0.25">
      <c r="E1184" s="170" t="s">
        <v>92</v>
      </c>
      <c r="F1184" s="171">
        <v>474</v>
      </c>
      <c r="G1184" s="171">
        <v>15000</v>
      </c>
      <c r="H1184" s="166">
        <v>484924.03</v>
      </c>
      <c r="I1184" s="158">
        <f t="shared" si="91"/>
        <v>3.0932680321080396E-2</v>
      </c>
      <c r="J1184" s="171">
        <v>7117110</v>
      </c>
      <c r="K1184" s="167">
        <f>F1184*I1184</f>
        <v>14.662090472192107</v>
      </c>
      <c r="L1184" s="167">
        <f t="shared" si="92"/>
        <v>128573.22282377128</v>
      </c>
      <c r="M1184" s="164" t="s">
        <v>179</v>
      </c>
    </row>
    <row r="1185" spans="5:13" x14ac:dyDescent="0.25">
      <c r="E1185" s="165" t="s">
        <v>101</v>
      </c>
      <c r="F1185" s="166">
        <v>37</v>
      </c>
      <c r="G1185" s="166">
        <v>160000</v>
      </c>
      <c r="H1185" s="166">
        <v>820186.43</v>
      </c>
      <c r="I1185" s="158">
        <f t="shared" si="91"/>
        <v>0.19507759961354151</v>
      </c>
      <c r="J1185" s="166">
        <v>5925920</v>
      </c>
      <c r="K1185" s="167">
        <f>J1185/H1185</f>
        <v>7.2250890568867367</v>
      </c>
      <c r="L1185" s="167">
        <f t="shared" si="92"/>
        <v>128580.44791282817</v>
      </c>
      <c r="M1185" s="164" t="s">
        <v>172</v>
      </c>
    </row>
    <row r="1186" spans="5:13" x14ac:dyDescent="0.25">
      <c r="E1186" s="165" t="s">
        <v>101</v>
      </c>
      <c r="F1186" s="166">
        <v>57</v>
      </c>
      <c r="G1186" s="166">
        <v>160000</v>
      </c>
      <c r="H1186" s="166">
        <v>820186.43</v>
      </c>
      <c r="I1186" s="158">
        <f t="shared" si="91"/>
        <v>0.19507759961354151</v>
      </c>
      <c r="J1186" s="166">
        <v>9129120</v>
      </c>
      <c r="K1186" s="167">
        <f>J1186/H1186</f>
        <v>11.130542601149838</v>
      </c>
      <c r="L1186" s="167">
        <f t="shared" si="92"/>
        <v>128591.57845542932</v>
      </c>
      <c r="M1186" s="164" t="s">
        <v>172</v>
      </c>
    </row>
    <row r="1187" spans="5:13" x14ac:dyDescent="0.25">
      <c r="M1187" s="200"/>
    </row>
    <row r="1188" spans="5:13" ht="18" x14ac:dyDescent="0.25">
      <c r="E1188" s="411" t="s">
        <v>158</v>
      </c>
      <c r="F1188" s="262">
        <f>SUM(F2:F1187)</f>
        <v>156761146</v>
      </c>
      <c r="G1188" s="262"/>
      <c r="H1188" s="262"/>
      <c r="I1188" s="262"/>
      <c r="J1188" s="410" t="s">
        <v>224</v>
      </c>
      <c r="K1188" s="262">
        <f>SUM(K2:K1187)</f>
        <v>128591.57845542932</v>
      </c>
      <c r="L1188" s="261"/>
      <c r="M1188" s="412"/>
    </row>
    <row r="1189" spans="5:13" x14ac:dyDescent="0.25">
      <c r="M1189" s="200"/>
    </row>
    <row r="1190" spans="5:13" x14ac:dyDescent="0.25">
      <c r="M1190" s="200"/>
    </row>
    <row r="1191" spans="5:13" x14ac:dyDescent="0.25">
      <c r="M1191" s="200"/>
    </row>
    <row r="1192" spans="5:13" x14ac:dyDescent="0.25">
      <c r="M1192" s="200"/>
    </row>
    <row r="1193" spans="5:13" x14ac:dyDescent="0.25">
      <c r="M1193" s="200"/>
    </row>
    <row r="1194" spans="5:13" x14ac:dyDescent="0.25">
      <c r="M1194" s="200"/>
    </row>
    <row r="1195" spans="5:13" x14ac:dyDescent="0.25">
      <c r="M1195" s="200"/>
    </row>
    <row r="1196" spans="5:13" x14ac:dyDescent="0.25">
      <c r="M1196" s="200"/>
    </row>
    <row r="1197" spans="5:13" x14ac:dyDescent="0.25">
      <c r="M1197" s="200"/>
    </row>
    <row r="1198" spans="5:13" x14ac:dyDescent="0.25">
      <c r="M1198" s="200"/>
    </row>
    <row r="1199" spans="5:13" x14ac:dyDescent="0.25">
      <c r="M1199" s="200"/>
    </row>
    <row r="1200" spans="5:13" x14ac:dyDescent="0.25">
      <c r="M1200" s="200"/>
    </row>
    <row r="1201" spans="13:13" x14ac:dyDescent="0.25">
      <c r="M1201" s="200"/>
    </row>
    <row r="1202" spans="13:13" x14ac:dyDescent="0.25">
      <c r="M1202" s="200"/>
    </row>
    <row r="1203" spans="13:13" x14ac:dyDescent="0.25">
      <c r="M1203" s="200"/>
    </row>
    <row r="1204" spans="13:13" x14ac:dyDescent="0.25">
      <c r="M1204" s="200"/>
    </row>
    <row r="1205" spans="13:13" x14ac:dyDescent="0.25">
      <c r="M1205" s="200"/>
    </row>
    <row r="1206" spans="13:13" x14ac:dyDescent="0.25">
      <c r="M1206" s="200"/>
    </row>
    <row r="1207" spans="13:13" x14ac:dyDescent="0.25">
      <c r="M1207" s="200"/>
    </row>
    <row r="1208" spans="13:13" x14ac:dyDescent="0.25">
      <c r="M1208" s="200"/>
    </row>
    <row r="1209" spans="13:13" x14ac:dyDescent="0.25">
      <c r="M1209" s="200"/>
    </row>
    <row r="1210" spans="13:13" x14ac:dyDescent="0.25">
      <c r="M1210" s="200"/>
    </row>
    <row r="1211" spans="13:13" x14ac:dyDescent="0.25">
      <c r="M1211" s="200"/>
    </row>
    <row r="1212" spans="13:13" x14ac:dyDescent="0.25">
      <c r="M1212" s="200"/>
    </row>
    <row r="1213" spans="13:13" x14ac:dyDescent="0.25">
      <c r="M1213" s="200"/>
    </row>
    <row r="1214" spans="13:13" x14ac:dyDescent="0.25">
      <c r="M1214" s="200"/>
    </row>
    <row r="1215" spans="13:13" x14ac:dyDescent="0.25">
      <c r="M1215" s="200"/>
    </row>
    <row r="1216" spans="13:13" x14ac:dyDescent="0.25">
      <c r="M1216" s="200"/>
    </row>
    <row r="1217" spans="13:13" x14ac:dyDescent="0.25">
      <c r="M1217" s="200"/>
    </row>
    <row r="1218" spans="13:13" x14ac:dyDescent="0.25">
      <c r="M1218" s="200"/>
    </row>
    <row r="1219" spans="13:13" x14ac:dyDescent="0.25">
      <c r="M1219" s="200"/>
    </row>
    <row r="1220" spans="13:13" x14ac:dyDescent="0.25">
      <c r="M1220" s="200"/>
    </row>
    <row r="1221" spans="13:13" x14ac:dyDescent="0.25">
      <c r="M1221" s="200"/>
    </row>
    <row r="1222" spans="13:13" x14ac:dyDescent="0.25">
      <c r="M1222" s="200"/>
    </row>
    <row r="1223" spans="13:13" x14ac:dyDescent="0.25">
      <c r="M1223" s="200"/>
    </row>
    <row r="1224" spans="13:13" x14ac:dyDescent="0.25">
      <c r="M1224" s="200"/>
    </row>
    <row r="1225" spans="13:13" x14ac:dyDescent="0.25">
      <c r="M1225" s="200"/>
    </row>
    <row r="1226" spans="13:13" x14ac:dyDescent="0.25">
      <c r="M1226" s="200"/>
    </row>
    <row r="1227" spans="13:13" x14ac:dyDescent="0.25">
      <c r="M1227" s="200"/>
    </row>
    <row r="1228" spans="13:13" x14ac:dyDescent="0.25">
      <c r="M1228" s="200"/>
    </row>
    <row r="1229" spans="13:13" x14ac:dyDescent="0.25">
      <c r="M1229" s="200"/>
    </row>
    <row r="1230" spans="13:13" x14ac:dyDescent="0.25">
      <c r="M1230" s="200"/>
    </row>
    <row r="1231" spans="13:13" x14ac:dyDescent="0.25">
      <c r="M1231" s="200"/>
    </row>
    <row r="1232" spans="13:13" x14ac:dyDescent="0.25">
      <c r="M1232" s="200"/>
    </row>
    <row r="1233" spans="13:13" x14ac:dyDescent="0.25">
      <c r="M1233" s="200"/>
    </row>
    <row r="1234" spans="13:13" x14ac:dyDescent="0.25">
      <c r="M1234" s="200"/>
    </row>
    <row r="1235" spans="13:13" x14ac:dyDescent="0.25">
      <c r="M1235" s="200"/>
    </row>
    <row r="1236" spans="13:13" x14ac:dyDescent="0.25">
      <c r="M1236" s="200"/>
    </row>
    <row r="1237" spans="13:13" x14ac:dyDescent="0.25">
      <c r="M1237" s="200"/>
    </row>
    <row r="1238" spans="13:13" x14ac:dyDescent="0.25">
      <c r="M1238" s="200"/>
    </row>
    <row r="1239" spans="13:13" x14ac:dyDescent="0.25">
      <c r="M1239" s="200"/>
    </row>
    <row r="1240" spans="13:13" x14ac:dyDescent="0.25">
      <c r="M1240" s="200"/>
    </row>
    <row r="1241" spans="13:13" x14ac:dyDescent="0.25">
      <c r="M1241" s="200"/>
    </row>
    <row r="1242" spans="13:13" x14ac:dyDescent="0.25">
      <c r="M1242" s="200"/>
    </row>
    <row r="1243" spans="13:13" x14ac:dyDescent="0.25">
      <c r="M1243" s="200"/>
    </row>
    <row r="1244" spans="13:13" x14ac:dyDescent="0.25">
      <c r="M1244" s="200"/>
    </row>
    <row r="1245" spans="13:13" x14ac:dyDescent="0.25">
      <c r="M1245" s="200"/>
    </row>
    <row r="1246" spans="13:13" x14ac:dyDescent="0.25">
      <c r="M1246" s="200"/>
    </row>
    <row r="1247" spans="13:13" x14ac:dyDescent="0.25">
      <c r="M1247" s="200"/>
    </row>
    <row r="1248" spans="13:13" x14ac:dyDescent="0.25">
      <c r="M1248" s="200"/>
    </row>
    <row r="1249" spans="13:13" x14ac:dyDescent="0.25">
      <c r="M1249" s="200"/>
    </row>
    <row r="1250" spans="13:13" x14ac:dyDescent="0.25">
      <c r="M1250" s="200"/>
    </row>
    <row r="1251" spans="13:13" x14ac:dyDescent="0.25">
      <c r="M1251" s="200"/>
    </row>
    <row r="1252" spans="13:13" x14ac:dyDescent="0.25">
      <c r="M1252" s="200"/>
    </row>
    <row r="1253" spans="13:13" x14ac:dyDescent="0.25">
      <c r="M1253" s="200"/>
    </row>
    <row r="1254" spans="13:13" x14ac:dyDescent="0.25">
      <c r="M1254" s="200"/>
    </row>
    <row r="1255" spans="13:13" x14ac:dyDescent="0.25">
      <c r="M1255" s="200"/>
    </row>
    <row r="1256" spans="13:13" x14ac:dyDescent="0.25">
      <c r="M1256" s="200"/>
    </row>
    <row r="1257" spans="13:13" x14ac:dyDescent="0.25">
      <c r="M1257" s="200"/>
    </row>
    <row r="1258" spans="13:13" x14ac:dyDescent="0.25">
      <c r="M1258" s="200"/>
    </row>
    <row r="1259" spans="13:13" x14ac:dyDescent="0.25">
      <c r="M1259" s="200"/>
    </row>
    <row r="1260" spans="13:13" x14ac:dyDescent="0.25">
      <c r="M1260" s="200"/>
    </row>
    <row r="1261" spans="13:13" x14ac:dyDescent="0.25">
      <c r="M1261" s="200"/>
    </row>
    <row r="1262" spans="13:13" x14ac:dyDescent="0.25">
      <c r="M1262" s="200"/>
    </row>
    <row r="1263" spans="13:13" x14ac:dyDescent="0.25">
      <c r="M1263" s="200"/>
    </row>
    <row r="1264" spans="13:13" x14ac:dyDescent="0.25">
      <c r="M1264" s="200"/>
    </row>
    <row r="1265" spans="13:13" x14ac:dyDescent="0.25">
      <c r="M1265" s="200"/>
    </row>
    <row r="1266" spans="13:13" x14ac:dyDescent="0.25">
      <c r="M1266" s="200"/>
    </row>
    <row r="1267" spans="13:13" x14ac:dyDescent="0.25">
      <c r="M1267" s="200"/>
    </row>
    <row r="1268" spans="13:13" x14ac:dyDescent="0.25">
      <c r="M1268" s="200"/>
    </row>
    <row r="1269" spans="13:13" x14ac:dyDescent="0.25">
      <c r="M1269" s="200"/>
    </row>
    <row r="1270" spans="13:13" x14ac:dyDescent="0.25">
      <c r="M1270" s="200"/>
    </row>
    <row r="1271" spans="13:13" x14ac:dyDescent="0.25">
      <c r="M1271" s="200"/>
    </row>
    <row r="1272" spans="13:13" x14ac:dyDescent="0.25">
      <c r="M1272" s="200"/>
    </row>
    <row r="1273" spans="13:13" x14ac:dyDescent="0.25">
      <c r="M1273" s="200"/>
    </row>
    <row r="1274" spans="13:13" x14ac:dyDescent="0.25">
      <c r="M1274" s="200"/>
    </row>
    <row r="1275" spans="13:13" x14ac:dyDescent="0.25">
      <c r="M1275" s="200"/>
    </row>
    <row r="1276" spans="13:13" x14ac:dyDescent="0.25">
      <c r="M1276" s="200"/>
    </row>
    <row r="1277" spans="13:13" x14ac:dyDescent="0.25">
      <c r="M1277" s="200"/>
    </row>
    <row r="1278" spans="13:13" x14ac:dyDescent="0.25">
      <c r="M1278" s="200"/>
    </row>
    <row r="1279" spans="13:13" x14ac:dyDescent="0.25">
      <c r="M1279" s="200"/>
    </row>
    <row r="1280" spans="13:13" x14ac:dyDescent="0.25">
      <c r="M1280" s="200"/>
    </row>
    <row r="1281" spans="13:13" x14ac:dyDescent="0.25">
      <c r="M1281" s="200"/>
    </row>
    <row r="1282" spans="13:13" x14ac:dyDescent="0.25">
      <c r="M1282" s="200"/>
    </row>
    <row r="1283" spans="13:13" x14ac:dyDescent="0.25">
      <c r="M1283" s="200"/>
    </row>
    <row r="1284" spans="13:13" x14ac:dyDescent="0.25">
      <c r="M1284" s="200"/>
    </row>
    <row r="1285" spans="13:13" x14ac:dyDescent="0.25">
      <c r="M1285" s="200"/>
    </row>
    <row r="1286" spans="13:13" x14ac:dyDescent="0.25">
      <c r="M1286" s="200"/>
    </row>
    <row r="1287" spans="13:13" x14ac:dyDescent="0.25">
      <c r="M1287" s="200"/>
    </row>
    <row r="1288" spans="13:13" x14ac:dyDescent="0.25">
      <c r="M1288" s="200"/>
    </row>
    <row r="1289" spans="13:13" x14ac:dyDescent="0.25">
      <c r="M1289" s="200"/>
    </row>
    <row r="1290" spans="13:13" x14ac:dyDescent="0.25">
      <c r="M1290" s="200"/>
    </row>
    <row r="1291" spans="13:13" x14ac:dyDescent="0.25">
      <c r="M1291" s="200"/>
    </row>
    <row r="1292" spans="13:13" x14ac:dyDescent="0.25">
      <c r="M1292" s="200"/>
    </row>
    <row r="1293" spans="13:13" x14ac:dyDescent="0.25">
      <c r="M1293" s="200"/>
    </row>
    <row r="1294" spans="13:13" x14ac:dyDescent="0.25">
      <c r="M1294" s="200"/>
    </row>
    <row r="1295" spans="13:13" x14ac:dyDescent="0.25">
      <c r="M1295" s="200"/>
    </row>
    <row r="1296" spans="13:13" x14ac:dyDescent="0.25">
      <c r="M1296" s="200"/>
    </row>
    <row r="1297" spans="13:13" x14ac:dyDescent="0.25">
      <c r="M1297" s="200"/>
    </row>
    <row r="1298" spans="13:13" x14ac:dyDescent="0.25">
      <c r="M1298" s="200"/>
    </row>
    <row r="1299" spans="13:13" x14ac:dyDescent="0.25">
      <c r="M1299" s="200"/>
    </row>
    <row r="1300" spans="13:13" x14ac:dyDescent="0.25">
      <c r="M1300" s="200"/>
    </row>
    <row r="1301" spans="13:13" x14ac:dyDescent="0.25">
      <c r="M1301" s="200"/>
    </row>
    <row r="1302" spans="13:13" x14ac:dyDescent="0.25">
      <c r="M1302" s="200"/>
    </row>
    <row r="1303" spans="13:13" x14ac:dyDescent="0.25">
      <c r="M1303" s="200"/>
    </row>
    <row r="1304" spans="13:13" x14ac:dyDescent="0.25">
      <c r="M1304" s="200"/>
    </row>
    <row r="1305" spans="13:13" x14ac:dyDescent="0.25">
      <c r="M1305" s="200"/>
    </row>
    <row r="1306" spans="13:13" x14ac:dyDescent="0.25">
      <c r="M1306" s="200"/>
    </row>
    <row r="1307" spans="13:13" x14ac:dyDescent="0.25">
      <c r="M1307" s="200"/>
    </row>
    <row r="1308" spans="13:13" x14ac:dyDescent="0.25">
      <c r="M1308" s="200"/>
    </row>
    <row r="1309" spans="13:13" x14ac:dyDescent="0.25">
      <c r="M1309" s="200"/>
    </row>
    <row r="1310" spans="13:13" x14ac:dyDescent="0.25">
      <c r="M1310" s="200"/>
    </row>
    <row r="1311" spans="13:13" x14ac:dyDescent="0.25">
      <c r="M1311" s="200"/>
    </row>
    <row r="1312" spans="13:13" x14ac:dyDescent="0.25">
      <c r="M1312" s="200"/>
    </row>
    <row r="1313" spans="13:13" x14ac:dyDescent="0.25">
      <c r="M1313" s="200"/>
    </row>
    <row r="1314" spans="13:13" x14ac:dyDescent="0.25">
      <c r="M1314" s="200"/>
    </row>
    <row r="1315" spans="13:13" x14ac:dyDescent="0.25">
      <c r="M1315" s="200"/>
    </row>
    <row r="1316" spans="13:13" x14ac:dyDescent="0.25">
      <c r="M1316" s="200"/>
    </row>
    <row r="1317" spans="13:13" x14ac:dyDescent="0.25">
      <c r="M1317" s="200"/>
    </row>
    <row r="1318" spans="13:13" x14ac:dyDescent="0.25">
      <c r="M1318" s="200"/>
    </row>
    <row r="1319" spans="13:13" x14ac:dyDescent="0.25">
      <c r="M1319" s="200"/>
    </row>
    <row r="1320" spans="13:13" x14ac:dyDescent="0.25">
      <c r="M1320" s="200"/>
    </row>
    <row r="1321" spans="13:13" x14ac:dyDescent="0.25">
      <c r="M1321" s="200"/>
    </row>
    <row r="1322" spans="13:13" x14ac:dyDescent="0.25">
      <c r="M1322" s="200"/>
    </row>
    <row r="1323" spans="13:13" x14ac:dyDescent="0.25">
      <c r="M1323" s="200"/>
    </row>
    <row r="1324" spans="13:13" x14ac:dyDescent="0.25">
      <c r="M1324" s="200"/>
    </row>
    <row r="1325" spans="13:13" x14ac:dyDescent="0.25">
      <c r="M1325" s="200"/>
    </row>
    <row r="1326" spans="13:13" x14ac:dyDescent="0.25">
      <c r="M1326" s="200"/>
    </row>
    <row r="1327" spans="13:13" x14ac:dyDescent="0.25">
      <c r="M1327" s="200"/>
    </row>
    <row r="1328" spans="13:13" x14ac:dyDescent="0.25">
      <c r="M1328" s="200"/>
    </row>
    <row r="1329" spans="13:13" x14ac:dyDescent="0.25">
      <c r="M1329" s="200"/>
    </row>
    <row r="1330" spans="13:13" x14ac:dyDescent="0.25">
      <c r="M1330" s="200"/>
    </row>
    <row r="1331" spans="13:13" x14ac:dyDescent="0.25">
      <c r="M1331" s="200"/>
    </row>
    <row r="1332" spans="13:13" x14ac:dyDescent="0.25">
      <c r="M1332" s="200"/>
    </row>
    <row r="1333" spans="13:13" x14ac:dyDescent="0.25">
      <c r="M1333" s="200"/>
    </row>
    <row r="1334" spans="13:13" x14ac:dyDescent="0.25">
      <c r="M1334" s="200"/>
    </row>
    <row r="1335" spans="13:13" x14ac:dyDescent="0.25">
      <c r="M1335" s="200"/>
    </row>
    <row r="1336" spans="13:13" x14ac:dyDescent="0.25">
      <c r="M1336" s="200"/>
    </row>
    <row r="1337" spans="13:13" x14ac:dyDescent="0.25">
      <c r="M1337" s="200"/>
    </row>
    <row r="1338" spans="13:13" x14ac:dyDescent="0.25">
      <c r="M1338" s="200"/>
    </row>
    <row r="1339" spans="13:13" x14ac:dyDescent="0.25">
      <c r="M1339" s="200"/>
    </row>
    <row r="1340" spans="13:13" x14ac:dyDescent="0.25">
      <c r="M1340" s="200"/>
    </row>
    <row r="1341" spans="13:13" x14ac:dyDescent="0.25">
      <c r="M1341" s="200"/>
    </row>
    <row r="1342" spans="13:13" x14ac:dyDescent="0.25">
      <c r="M1342" s="200"/>
    </row>
    <row r="1343" spans="13:13" x14ac:dyDescent="0.25">
      <c r="M1343" s="200"/>
    </row>
    <row r="1344" spans="13:13" x14ac:dyDescent="0.25">
      <c r="M1344" s="200"/>
    </row>
    <row r="1345" spans="13:13" x14ac:dyDescent="0.25">
      <c r="M1345" s="200"/>
    </row>
    <row r="1346" spans="13:13" x14ac:dyDescent="0.25">
      <c r="M1346" s="200"/>
    </row>
    <row r="1347" spans="13:13" x14ac:dyDescent="0.25">
      <c r="M1347" s="200"/>
    </row>
    <row r="1348" spans="13:13" x14ac:dyDescent="0.25">
      <c r="M1348" s="200"/>
    </row>
    <row r="1349" spans="13:13" x14ac:dyDescent="0.25">
      <c r="M1349" s="200"/>
    </row>
    <row r="1350" spans="13:13" x14ac:dyDescent="0.25">
      <c r="M1350" s="200"/>
    </row>
    <row r="1351" spans="13:13" x14ac:dyDescent="0.25">
      <c r="M1351" s="200"/>
    </row>
    <row r="1352" spans="13:13" x14ac:dyDescent="0.25">
      <c r="M1352" s="200"/>
    </row>
    <row r="1353" spans="13:13" x14ac:dyDescent="0.25">
      <c r="M1353" s="200"/>
    </row>
    <row r="1354" spans="13:13" x14ac:dyDescent="0.25">
      <c r="M1354" s="200"/>
    </row>
    <row r="1355" spans="13:13" x14ac:dyDescent="0.25">
      <c r="M1355" s="200"/>
    </row>
    <row r="1356" spans="13:13" x14ac:dyDescent="0.25">
      <c r="M1356" s="200"/>
    </row>
    <row r="1357" spans="13:13" x14ac:dyDescent="0.25">
      <c r="M1357" s="200"/>
    </row>
    <row r="1358" spans="13:13" x14ac:dyDescent="0.25">
      <c r="M1358" s="200"/>
    </row>
    <row r="1359" spans="13:13" x14ac:dyDescent="0.25">
      <c r="M1359" s="200"/>
    </row>
    <row r="1360" spans="13:13" x14ac:dyDescent="0.25">
      <c r="M1360" s="200"/>
    </row>
    <row r="1361" spans="13:13" x14ac:dyDescent="0.25">
      <c r="M1361" s="200"/>
    </row>
    <row r="1362" spans="13:13" x14ac:dyDescent="0.25">
      <c r="M1362" s="200"/>
    </row>
    <row r="1363" spans="13:13" x14ac:dyDescent="0.25">
      <c r="M1363" s="200"/>
    </row>
    <row r="1364" spans="13:13" x14ac:dyDescent="0.25">
      <c r="M1364" s="200"/>
    </row>
    <row r="1365" spans="13:13" x14ac:dyDescent="0.25">
      <c r="M1365" s="200"/>
    </row>
    <row r="1366" spans="13:13" x14ac:dyDescent="0.25">
      <c r="M1366" s="200"/>
    </row>
    <row r="1367" spans="13:13" x14ac:dyDescent="0.25">
      <c r="M1367" s="200"/>
    </row>
    <row r="1368" spans="13:13" x14ac:dyDescent="0.25">
      <c r="M1368" s="200"/>
    </row>
    <row r="1369" spans="13:13" x14ac:dyDescent="0.25">
      <c r="M1369" s="200"/>
    </row>
    <row r="1370" spans="13:13" x14ac:dyDescent="0.25">
      <c r="M1370" s="200"/>
    </row>
    <row r="1371" spans="13:13" x14ac:dyDescent="0.25">
      <c r="M1371" s="200"/>
    </row>
    <row r="1372" spans="13:13" x14ac:dyDescent="0.25">
      <c r="M1372" s="200"/>
    </row>
    <row r="1373" spans="13:13" x14ac:dyDescent="0.25">
      <c r="M1373" s="200"/>
    </row>
    <row r="1374" spans="13:13" x14ac:dyDescent="0.25">
      <c r="M1374" s="200"/>
    </row>
    <row r="1375" spans="13:13" x14ac:dyDescent="0.25">
      <c r="M1375" s="200"/>
    </row>
    <row r="1376" spans="13:13" x14ac:dyDescent="0.25">
      <c r="M1376" s="200"/>
    </row>
    <row r="1377" spans="13:13" x14ac:dyDescent="0.25">
      <c r="M1377" s="200"/>
    </row>
    <row r="1378" spans="13:13" x14ac:dyDescent="0.25">
      <c r="M1378" s="200"/>
    </row>
    <row r="1379" spans="13:13" x14ac:dyDescent="0.25">
      <c r="M1379" s="200"/>
    </row>
    <row r="1380" spans="13:13" x14ac:dyDescent="0.25">
      <c r="M1380" s="200"/>
    </row>
    <row r="1381" spans="13:13" x14ac:dyDescent="0.25">
      <c r="M1381" s="200"/>
    </row>
    <row r="1382" spans="13:13" x14ac:dyDescent="0.25">
      <c r="M1382" s="200"/>
    </row>
    <row r="1383" spans="13:13" x14ac:dyDescent="0.25">
      <c r="M1383" s="200"/>
    </row>
    <row r="1384" spans="13:13" x14ac:dyDescent="0.25">
      <c r="M1384" s="200"/>
    </row>
    <row r="1385" spans="13:13" x14ac:dyDescent="0.25">
      <c r="M1385" s="200"/>
    </row>
    <row r="1386" spans="13:13" x14ac:dyDescent="0.25">
      <c r="M1386" s="200"/>
    </row>
    <row r="1387" spans="13:13" x14ac:dyDescent="0.25">
      <c r="M1387" s="200"/>
    </row>
    <row r="1388" spans="13:13" x14ac:dyDescent="0.25">
      <c r="M1388" s="200"/>
    </row>
    <row r="1389" spans="13:13" x14ac:dyDescent="0.25">
      <c r="M1389" s="200"/>
    </row>
    <row r="1390" spans="13:13" x14ac:dyDescent="0.25">
      <c r="M1390" s="200"/>
    </row>
    <row r="1391" spans="13:13" x14ac:dyDescent="0.25">
      <c r="M1391" s="200"/>
    </row>
    <row r="1392" spans="13:13" x14ac:dyDescent="0.25">
      <c r="M1392" s="200"/>
    </row>
    <row r="1393" spans="13:13" x14ac:dyDescent="0.25">
      <c r="M1393" s="200"/>
    </row>
    <row r="1394" spans="13:13" x14ac:dyDescent="0.25">
      <c r="M1394" s="200"/>
    </row>
    <row r="1395" spans="13:13" x14ac:dyDescent="0.25">
      <c r="M1395" s="200"/>
    </row>
    <row r="1396" spans="13:13" x14ac:dyDescent="0.25">
      <c r="M1396" s="200"/>
    </row>
    <row r="1397" spans="13:13" x14ac:dyDescent="0.25">
      <c r="M1397" s="200"/>
    </row>
    <row r="1398" spans="13:13" x14ac:dyDescent="0.25">
      <c r="M1398" s="200"/>
    </row>
    <row r="1399" spans="13:13" x14ac:dyDescent="0.25">
      <c r="M1399" s="200"/>
    </row>
    <row r="1400" spans="13:13" x14ac:dyDescent="0.25">
      <c r="M1400" s="200"/>
    </row>
    <row r="1401" spans="13:13" x14ac:dyDescent="0.25">
      <c r="M1401" s="200"/>
    </row>
    <row r="1402" spans="13:13" x14ac:dyDescent="0.25">
      <c r="M1402" s="200"/>
    </row>
    <row r="1403" spans="13:13" x14ac:dyDescent="0.25">
      <c r="M1403" s="200"/>
    </row>
    <row r="1404" spans="13:13" x14ac:dyDescent="0.25">
      <c r="M1404" s="200"/>
    </row>
    <row r="1405" spans="13:13" x14ac:dyDescent="0.25">
      <c r="M1405" s="200"/>
    </row>
    <row r="1406" spans="13:13" x14ac:dyDescent="0.25">
      <c r="M1406" s="200"/>
    </row>
    <row r="1407" spans="13:13" x14ac:dyDescent="0.25">
      <c r="M1407" s="200"/>
    </row>
    <row r="1408" spans="13:13" x14ac:dyDescent="0.25">
      <c r="M1408" s="200"/>
    </row>
    <row r="1409" spans="13:13" x14ac:dyDescent="0.25">
      <c r="M1409" s="200"/>
    </row>
    <row r="1410" spans="13:13" x14ac:dyDescent="0.25">
      <c r="M1410" s="200"/>
    </row>
    <row r="1411" spans="13:13" x14ac:dyDescent="0.25">
      <c r="M1411" s="200"/>
    </row>
    <row r="1412" spans="13:13" x14ac:dyDescent="0.25">
      <c r="M1412" s="200"/>
    </row>
    <row r="1413" spans="13:13" x14ac:dyDescent="0.25">
      <c r="M1413" s="200"/>
    </row>
    <row r="1414" spans="13:13" x14ac:dyDescent="0.25">
      <c r="M1414" s="200"/>
    </row>
    <row r="1415" spans="13:13" x14ac:dyDescent="0.25">
      <c r="M1415" s="200"/>
    </row>
    <row r="1416" spans="13:13" x14ac:dyDescent="0.25">
      <c r="M1416" s="200"/>
    </row>
    <row r="1417" spans="13:13" x14ac:dyDescent="0.25">
      <c r="M1417" s="200"/>
    </row>
    <row r="1418" spans="13:13" x14ac:dyDescent="0.25">
      <c r="M1418" s="200"/>
    </row>
    <row r="1419" spans="13:13" x14ac:dyDescent="0.25">
      <c r="M1419" s="200"/>
    </row>
    <row r="1420" spans="13:13" x14ac:dyDescent="0.25">
      <c r="M1420" s="200"/>
    </row>
    <row r="1421" spans="13:13" x14ac:dyDescent="0.25">
      <c r="M1421" s="200"/>
    </row>
    <row r="1422" spans="13:13" x14ac:dyDescent="0.25">
      <c r="M1422" s="200"/>
    </row>
    <row r="1423" spans="13:13" x14ac:dyDescent="0.25">
      <c r="M1423" s="200"/>
    </row>
    <row r="1424" spans="13:13" x14ac:dyDescent="0.25">
      <c r="M1424" s="200"/>
    </row>
    <row r="1425" spans="13:13" x14ac:dyDescent="0.25">
      <c r="M1425" s="200"/>
    </row>
    <row r="1426" spans="13:13" x14ac:dyDescent="0.25">
      <c r="M1426" s="200"/>
    </row>
    <row r="1427" spans="13:13" x14ac:dyDescent="0.25">
      <c r="M1427" s="200"/>
    </row>
    <row r="1428" spans="13:13" x14ac:dyDescent="0.25">
      <c r="M1428" s="200"/>
    </row>
    <row r="1429" spans="13:13" x14ac:dyDescent="0.25">
      <c r="M1429" s="200"/>
    </row>
    <row r="1430" spans="13:13" x14ac:dyDescent="0.25">
      <c r="M1430" s="200"/>
    </row>
    <row r="1431" spans="13:13" x14ac:dyDescent="0.25">
      <c r="M1431" s="200"/>
    </row>
    <row r="1432" spans="13:13" x14ac:dyDescent="0.25">
      <c r="M1432" s="200"/>
    </row>
    <row r="1433" spans="13:13" x14ac:dyDescent="0.25">
      <c r="M1433" s="200"/>
    </row>
    <row r="1434" spans="13:13" x14ac:dyDescent="0.25">
      <c r="M1434" s="200"/>
    </row>
    <row r="1435" spans="13:13" x14ac:dyDescent="0.25">
      <c r="M1435" s="200"/>
    </row>
    <row r="1436" spans="13:13" x14ac:dyDescent="0.25">
      <c r="M1436" s="200"/>
    </row>
    <row r="1437" spans="13:13" x14ac:dyDescent="0.25">
      <c r="M1437" s="200"/>
    </row>
    <row r="1438" spans="13:13" x14ac:dyDescent="0.25">
      <c r="M1438" s="200"/>
    </row>
    <row r="1439" spans="13:13" x14ac:dyDescent="0.25">
      <c r="M1439" s="200"/>
    </row>
    <row r="1440" spans="13:13" x14ac:dyDescent="0.25">
      <c r="M1440" s="200"/>
    </row>
    <row r="1441" spans="13:13" x14ac:dyDescent="0.25">
      <c r="M1441" s="200"/>
    </row>
    <row r="1442" spans="13:13" x14ac:dyDescent="0.25">
      <c r="M1442" s="200"/>
    </row>
    <row r="1443" spans="13:13" x14ac:dyDescent="0.25">
      <c r="M1443" s="200"/>
    </row>
    <row r="1444" spans="13:13" x14ac:dyDescent="0.25">
      <c r="M1444" s="200"/>
    </row>
    <row r="1445" spans="13:13" x14ac:dyDescent="0.25">
      <c r="M1445" s="200"/>
    </row>
    <row r="1446" spans="13:13" x14ac:dyDescent="0.25">
      <c r="M1446" s="200"/>
    </row>
    <row r="1447" spans="13:13" x14ac:dyDescent="0.25">
      <c r="M1447" s="200"/>
    </row>
    <row r="1448" spans="13:13" x14ac:dyDescent="0.25">
      <c r="M1448" s="200"/>
    </row>
    <row r="1449" spans="13:13" x14ac:dyDescent="0.25">
      <c r="M1449" s="200"/>
    </row>
    <row r="1450" spans="13:13" x14ac:dyDescent="0.25">
      <c r="M1450" s="200"/>
    </row>
    <row r="1451" spans="13:13" x14ac:dyDescent="0.25">
      <c r="M1451" s="200"/>
    </row>
    <row r="1452" spans="13:13" x14ac:dyDescent="0.25">
      <c r="M1452" s="200"/>
    </row>
    <row r="1453" spans="13:13" x14ac:dyDescent="0.25">
      <c r="M1453" s="200"/>
    </row>
    <row r="1454" spans="13:13" x14ac:dyDescent="0.25">
      <c r="M1454" s="200"/>
    </row>
    <row r="1455" spans="13:13" x14ac:dyDescent="0.25">
      <c r="M1455" s="200"/>
    </row>
    <row r="1456" spans="13:13" x14ac:dyDescent="0.25">
      <c r="M1456" s="200"/>
    </row>
    <row r="1457" spans="13:13" x14ac:dyDescent="0.25">
      <c r="M1457" s="200"/>
    </row>
    <row r="1458" spans="13:13" x14ac:dyDescent="0.25">
      <c r="M1458" s="200"/>
    </row>
    <row r="1459" spans="13:13" x14ac:dyDescent="0.25">
      <c r="M1459" s="200"/>
    </row>
    <row r="1460" spans="13:13" x14ac:dyDescent="0.25">
      <c r="M1460" s="200"/>
    </row>
    <row r="1461" spans="13:13" x14ac:dyDescent="0.25">
      <c r="M1461" s="200"/>
    </row>
    <row r="1462" spans="13:13" x14ac:dyDescent="0.25">
      <c r="M1462" s="200"/>
    </row>
    <row r="1463" spans="13:13" x14ac:dyDescent="0.25">
      <c r="M1463" s="200"/>
    </row>
    <row r="1464" spans="13:13" x14ac:dyDescent="0.25">
      <c r="M1464" s="200"/>
    </row>
    <row r="1465" spans="13:13" x14ac:dyDescent="0.25">
      <c r="M1465" s="200"/>
    </row>
    <row r="1466" spans="13:13" x14ac:dyDescent="0.25">
      <c r="M1466" s="200"/>
    </row>
    <row r="1467" spans="13:13" x14ac:dyDescent="0.25">
      <c r="M1467" s="200"/>
    </row>
    <row r="1468" spans="13:13" x14ac:dyDescent="0.25">
      <c r="M1468" s="200"/>
    </row>
    <row r="1469" spans="13:13" x14ac:dyDescent="0.25">
      <c r="M1469" s="200"/>
    </row>
    <row r="1470" spans="13:13" x14ac:dyDescent="0.25">
      <c r="M1470" s="200"/>
    </row>
    <row r="1471" spans="13:13" x14ac:dyDescent="0.25">
      <c r="M1471" s="200"/>
    </row>
    <row r="1472" spans="13:13" x14ac:dyDescent="0.25">
      <c r="M1472" s="200"/>
    </row>
    <row r="1473" spans="13:13" x14ac:dyDescent="0.25">
      <c r="M1473" s="200"/>
    </row>
    <row r="1474" spans="13:13" x14ac:dyDescent="0.25">
      <c r="M1474" s="200"/>
    </row>
    <row r="1475" spans="13:13" x14ac:dyDescent="0.25">
      <c r="M1475" s="200"/>
    </row>
    <row r="1476" spans="13:13" x14ac:dyDescent="0.25">
      <c r="M1476" s="200"/>
    </row>
    <row r="1477" spans="13:13" x14ac:dyDescent="0.25">
      <c r="M1477" s="200"/>
    </row>
    <row r="1478" spans="13:13" x14ac:dyDescent="0.25">
      <c r="M1478" s="200"/>
    </row>
    <row r="1479" spans="13:13" x14ac:dyDescent="0.25">
      <c r="M1479" s="200"/>
    </row>
    <row r="1480" spans="13:13" x14ac:dyDescent="0.25">
      <c r="M1480" s="200"/>
    </row>
    <row r="1481" spans="13:13" x14ac:dyDescent="0.25">
      <c r="M1481" s="200"/>
    </row>
    <row r="1482" spans="13:13" x14ac:dyDescent="0.25">
      <c r="M1482" s="200"/>
    </row>
    <row r="1483" spans="13:13" x14ac:dyDescent="0.25">
      <c r="M1483" s="200"/>
    </row>
    <row r="1484" spans="13:13" x14ac:dyDescent="0.25">
      <c r="M1484" s="200"/>
    </row>
    <row r="1485" spans="13:13" x14ac:dyDescent="0.25">
      <c r="M1485" s="200"/>
    </row>
    <row r="1486" spans="13:13" x14ac:dyDescent="0.25">
      <c r="M1486" s="200"/>
    </row>
    <row r="1487" spans="13:13" x14ac:dyDescent="0.25">
      <c r="M1487" s="200"/>
    </row>
    <row r="1488" spans="13:13" x14ac:dyDescent="0.25">
      <c r="M1488" s="200"/>
    </row>
    <row r="1489" spans="13:13" x14ac:dyDescent="0.25">
      <c r="M1489" s="200"/>
    </row>
    <row r="1490" spans="13:13" x14ac:dyDescent="0.25">
      <c r="M1490" s="200"/>
    </row>
    <row r="1491" spans="13:13" x14ac:dyDescent="0.25">
      <c r="M1491" s="200"/>
    </row>
    <row r="1492" spans="13:13" x14ac:dyDescent="0.25">
      <c r="M1492" s="200"/>
    </row>
    <row r="1493" spans="13:13" x14ac:dyDescent="0.25">
      <c r="M1493" s="200"/>
    </row>
    <row r="1494" spans="13:13" x14ac:dyDescent="0.25">
      <c r="M1494" s="200"/>
    </row>
    <row r="1495" spans="13:13" x14ac:dyDescent="0.25">
      <c r="M1495" s="200"/>
    </row>
    <row r="1496" spans="13:13" x14ac:dyDescent="0.25">
      <c r="M1496" s="200"/>
    </row>
    <row r="1497" spans="13:13" x14ac:dyDescent="0.25">
      <c r="M1497" s="200"/>
    </row>
    <row r="1498" spans="13:13" x14ac:dyDescent="0.25">
      <c r="M1498" s="200"/>
    </row>
    <row r="1499" spans="13:13" x14ac:dyDescent="0.25">
      <c r="M1499" s="200"/>
    </row>
    <row r="1500" spans="13:13" x14ac:dyDescent="0.25">
      <c r="M1500" s="200"/>
    </row>
    <row r="1501" spans="13:13" x14ac:dyDescent="0.25">
      <c r="M1501" s="200"/>
    </row>
    <row r="1502" spans="13:13" x14ac:dyDescent="0.25">
      <c r="M1502" s="200"/>
    </row>
    <row r="1503" spans="13:13" x14ac:dyDescent="0.25">
      <c r="M1503" s="200"/>
    </row>
    <row r="1504" spans="13:13" x14ac:dyDescent="0.25">
      <c r="M1504" s="200"/>
    </row>
    <row r="1505" spans="13:13" x14ac:dyDescent="0.25">
      <c r="M1505" s="200"/>
    </row>
    <row r="1506" spans="13:13" x14ac:dyDescent="0.25">
      <c r="M1506" s="200"/>
    </row>
    <row r="1507" spans="13:13" x14ac:dyDescent="0.25">
      <c r="M1507" s="200"/>
    </row>
    <row r="1508" spans="13:13" x14ac:dyDescent="0.25">
      <c r="M1508" s="200"/>
    </row>
    <row r="1509" spans="13:13" x14ac:dyDescent="0.25">
      <c r="M1509" s="200"/>
    </row>
    <row r="1510" spans="13:13" x14ac:dyDescent="0.25">
      <c r="M1510" s="200"/>
    </row>
    <row r="1511" spans="13:13" x14ac:dyDescent="0.25">
      <c r="M1511" s="200"/>
    </row>
    <row r="1512" spans="13:13" x14ac:dyDescent="0.25">
      <c r="M1512" s="200"/>
    </row>
    <row r="1513" spans="13:13" x14ac:dyDescent="0.25">
      <c r="M1513" s="200"/>
    </row>
    <row r="1514" spans="13:13" x14ac:dyDescent="0.25">
      <c r="M1514" s="200"/>
    </row>
    <row r="1515" spans="13:13" x14ac:dyDescent="0.25">
      <c r="M1515" s="200"/>
    </row>
    <row r="1516" spans="13:13" x14ac:dyDescent="0.25">
      <c r="M1516" s="200"/>
    </row>
    <row r="1517" spans="13:13" x14ac:dyDescent="0.25">
      <c r="M1517" s="200"/>
    </row>
    <row r="1518" spans="13:13" x14ac:dyDescent="0.25">
      <c r="M1518" s="200"/>
    </row>
    <row r="1519" spans="13:13" x14ac:dyDescent="0.25">
      <c r="M1519" s="200"/>
    </row>
    <row r="1520" spans="13:13" x14ac:dyDescent="0.25">
      <c r="M1520" s="200"/>
    </row>
    <row r="1521" spans="13:13" x14ac:dyDescent="0.25">
      <c r="M1521" s="200"/>
    </row>
    <row r="1522" spans="13:13" x14ac:dyDescent="0.25">
      <c r="M1522" s="200"/>
    </row>
    <row r="1523" spans="13:13" x14ac:dyDescent="0.25">
      <c r="M1523" s="200"/>
    </row>
    <row r="1524" spans="13:13" x14ac:dyDescent="0.25">
      <c r="M1524" s="200"/>
    </row>
    <row r="1525" spans="13:13" x14ac:dyDescent="0.25">
      <c r="M1525" s="200"/>
    </row>
    <row r="1526" spans="13:13" x14ac:dyDescent="0.25">
      <c r="M1526" s="200"/>
    </row>
    <row r="1527" spans="13:13" x14ac:dyDescent="0.25">
      <c r="M1527" s="200"/>
    </row>
    <row r="1528" spans="13:13" x14ac:dyDescent="0.25">
      <c r="M1528" s="200"/>
    </row>
    <row r="1529" spans="13:13" x14ac:dyDescent="0.25">
      <c r="M1529" s="200"/>
    </row>
    <row r="1530" spans="13:13" x14ac:dyDescent="0.25">
      <c r="M1530" s="200"/>
    </row>
    <row r="1531" spans="13:13" x14ac:dyDescent="0.25">
      <c r="M1531" s="200"/>
    </row>
    <row r="1532" spans="13:13" x14ac:dyDescent="0.25">
      <c r="M1532" s="200"/>
    </row>
    <row r="1533" spans="13:13" x14ac:dyDescent="0.25">
      <c r="M1533" s="200"/>
    </row>
    <row r="1534" spans="13:13" x14ac:dyDescent="0.25">
      <c r="M1534" s="200"/>
    </row>
    <row r="1535" spans="13:13" x14ac:dyDescent="0.25">
      <c r="M1535" s="200"/>
    </row>
    <row r="1536" spans="13:13" x14ac:dyDescent="0.25">
      <c r="M1536" s="200"/>
    </row>
    <row r="1537" spans="13:13" x14ac:dyDescent="0.25">
      <c r="M1537" s="200"/>
    </row>
    <row r="1538" spans="13:13" x14ac:dyDescent="0.25">
      <c r="M1538" s="200"/>
    </row>
    <row r="1539" spans="13:13" x14ac:dyDescent="0.25">
      <c r="M1539" s="200"/>
    </row>
    <row r="1540" spans="13:13" x14ac:dyDescent="0.25">
      <c r="M1540" s="200"/>
    </row>
    <row r="1541" spans="13:13" x14ac:dyDescent="0.25">
      <c r="M1541" s="200"/>
    </row>
    <row r="1542" spans="13:13" x14ac:dyDescent="0.25">
      <c r="M1542" s="200"/>
    </row>
    <row r="1543" spans="13:13" x14ac:dyDescent="0.25">
      <c r="M1543" s="200"/>
    </row>
    <row r="1544" spans="13:13" x14ac:dyDescent="0.25">
      <c r="M1544" s="200"/>
    </row>
    <row r="1545" spans="13:13" x14ac:dyDescent="0.25">
      <c r="M1545" s="200"/>
    </row>
    <row r="1546" spans="13:13" x14ac:dyDescent="0.25">
      <c r="M1546" s="200"/>
    </row>
    <row r="1547" spans="13:13" x14ac:dyDescent="0.25">
      <c r="M1547" s="200"/>
    </row>
    <row r="1548" spans="13:13" x14ac:dyDescent="0.25">
      <c r="M1548" s="200"/>
    </row>
    <row r="1549" spans="13:13" x14ac:dyDescent="0.25">
      <c r="M1549" s="200"/>
    </row>
    <row r="1550" spans="13:13" x14ac:dyDescent="0.25">
      <c r="M1550" s="200"/>
    </row>
    <row r="1551" spans="13:13" x14ac:dyDescent="0.25">
      <c r="M1551" s="200"/>
    </row>
    <row r="1552" spans="13:13" x14ac:dyDescent="0.25">
      <c r="M1552" s="200"/>
    </row>
    <row r="1553" spans="13:13" x14ac:dyDescent="0.25">
      <c r="M1553" s="200"/>
    </row>
    <row r="1554" spans="13:13" x14ac:dyDescent="0.25">
      <c r="M1554" s="200"/>
    </row>
    <row r="1555" spans="13:13" x14ac:dyDescent="0.25">
      <c r="M1555" s="200"/>
    </row>
    <row r="1556" spans="13:13" x14ac:dyDescent="0.25">
      <c r="M1556" s="200"/>
    </row>
    <row r="1557" spans="13:13" x14ac:dyDescent="0.25">
      <c r="M1557" s="200"/>
    </row>
    <row r="1558" spans="13:13" x14ac:dyDescent="0.25">
      <c r="M1558" s="200"/>
    </row>
    <row r="1559" spans="13:13" x14ac:dyDescent="0.25">
      <c r="M1559" s="200"/>
    </row>
    <row r="1560" spans="13:13" x14ac:dyDescent="0.25">
      <c r="M1560" s="200"/>
    </row>
    <row r="1561" spans="13:13" x14ac:dyDescent="0.25">
      <c r="M1561" s="200"/>
    </row>
    <row r="1562" spans="13:13" x14ac:dyDescent="0.25">
      <c r="M1562" s="200"/>
    </row>
    <row r="1563" spans="13:13" x14ac:dyDescent="0.25">
      <c r="M1563" s="200"/>
    </row>
    <row r="1564" spans="13:13" x14ac:dyDescent="0.25">
      <c r="M1564" s="200"/>
    </row>
    <row r="1565" spans="13:13" x14ac:dyDescent="0.25">
      <c r="M1565" s="200"/>
    </row>
    <row r="1566" spans="13:13" x14ac:dyDescent="0.25">
      <c r="M1566" s="200"/>
    </row>
    <row r="1567" spans="13:13" x14ac:dyDescent="0.25">
      <c r="M1567" s="200"/>
    </row>
    <row r="1568" spans="13:13" x14ac:dyDescent="0.25">
      <c r="M1568" s="200"/>
    </row>
    <row r="1569" spans="13:13" x14ac:dyDescent="0.25">
      <c r="M1569" s="200"/>
    </row>
    <row r="1570" spans="13:13" x14ac:dyDescent="0.25">
      <c r="M1570" s="200"/>
    </row>
    <row r="1571" spans="13:13" x14ac:dyDescent="0.25">
      <c r="M1571" s="200"/>
    </row>
    <row r="1572" spans="13:13" x14ac:dyDescent="0.25">
      <c r="M1572" s="200"/>
    </row>
    <row r="1573" spans="13:13" x14ac:dyDescent="0.25">
      <c r="M1573" s="200"/>
    </row>
    <row r="1574" spans="13:13" x14ac:dyDescent="0.25">
      <c r="M1574" s="200"/>
    </row>
    <row r="1575" spans="13:13" x14ac:dyDescent="0.25">
      <c r="M1575" s="200"/>
    </row>
    <row r="1576" spans="13:13" x14ac:dyDescent="0.25">
      <c r="M1576" s="200"/>
    </row>
    <row r="1577" spans="13:13" x14ac:dyDescent="0.25">
      <c r="M1577" s="200"/>
    </row>
    <row r="1578" spans="13:13" x14ac:dyDescent="0.25">
      <c r="M1578" s="200"/>
    </row>
    <row r="1579" spans="13:13" x14ac:dyDescent="0.25">
      <c r="M1579" s="200"/>
    </row>
    <row r="1580" spans="13:13" x14ac:dyDescent="0.25">
      <c r="M1580" s="200"/>
    </row>
    <row r="1581" spans="13:13" x14ac:dyDescent="0.25">
      <c r="M1581" s="200"/>
    </row>
    <row r="1582" spans="13:13" x14ac:dyDescent="0.25">
      <c r="M1582" s="200"/>
    </row>
    <row r="1583" spans="13:13" x14ac:dyDescent="0.25">
      <c r="M1583" s="200"/>
    </row>
    <row r="1584" spans="13:13" x14ac:dyDescent="0.25">
      <c r="M1584" s="200"/>
    </row>
    <row r="1585" spans="13:13" x14ac:dyDescent="0.25">
      <c r="M1585" s="200"/>
    </row>
    <row r="1586" spans="13:13" x14ac:dyDescent="0.25">
      <c r="M1586" s="200"/>
    </row>
    <row r="1587" spans="13:13" x14ac:dyDescent="0.25">
      <c r="M1587" s="200"/>
    </row>
    <row r="1588" spans="13:13" x14ac:dyDescent="0.25">
      <c r="M1588" s="200"/>
    </row>
    <row r="1589" spans="13:13" x14ac:dyDescent="0.25">
      <c r="M1589" s="200"/>
    </row>
    <row r="1590" spans="13:13" x14ac:dyDescent="0.25">
      <c r="M1590" s="200"/>
    </row>
    <row r="1591" spans="13:13" x14ac:dyDescent="0.25">
      <c r="M1591" s="200"/>
    </row>
    <row r="1592" spans="13:13" x14ac:dyDescent="0.25">
      <c r="M1592" s="200"/>
    </row>
    <row r="1593" spans="13:13" x14ac:dyDescent="0.25">
      <c r="M1593" s="200"/>
    </row>
    <row r="1594" spans="13:13" x14ac:dyDescent="0.25">
      <c r="M1594" s="200"/>
    </row>
    <row r="1595" spans="13:13" x14ac:dyDescent="0.25">
      <c r="M1595" s="200"/>
    </row>
    <row r="1596" spans="13:13" x14ac:dyDescent="0.25">
      <c r="M1596" s="200"/>
    </row>
    <row r="1597" spans="13:13" x14ac:dyDescent="0.25">
      <c r="M1597" s="200"/>
    </row>
    <row r="1598" spans="13:13" x14ac:dyDescent="0.25">
      <c r="M1598" s="200"/>
    </row>
    <row r="1599" spans="13:13" x14ac:dyDescent="0.25">
      <c r="M1599" s="200"/>
    </row>
    <row r="1600" spans="13:13" x14ac:dyDescent="0.25">
      <c r="M1600" s="200"/>
    </row>
    <row r="1601" spans="13:13" x14ac:dyDescent="0.25">
      <c r="M1601" s="200"/>
    </row>
    <row r="1602" spans="13:13" x14ac:dyDescent="0.25">
      <c r="M1602" s="200"/>
    </row>
    <row r="1603" spans="13:13" x14ac:dyDescent="0.25">
      <c r="M1603" s="200"/>
    </row>
    <row r="1604" spans="13:13" x14ac:dyDescent="0.25">
      <c r="M1604" s="200"/>
    </row>
    <row r="1605" spans="13:13" x14ac:dyDescent="0.25">
      <c r="M1605" s="200"/>
    </row>
    <row r="1606" spans="13:13" x14ac:dyDescent="0.25">
      <c r="M1606" s="200"/>
    </row>
    <row r="1607" spans="13:13" x14ac:dyDescent="0.25">
      <c r="M1607" s="200"/>
    </row>
    <row r="1608" spans="13:13" x14ac:dyDescent="0.25">
      <c r="M1608" s="200"/>
    </row>
    <row r="1609" spans="13:13" x14ac:dyDescent="0.25">
      <c r="M1609" s="200"/>
    </row>
    <row r="1610" spans="13:13" x14ac:dyDescent="0.25">
      <c r="M1610" s="200"/>
    </row>
    <row r="1611" spans="13:13" x14ac:dyDescent="0.25">
      <c r="M1611" s="200"/>
    </row>
    <row r="1612" spans="13:13" x14ac:dyDescent="0.25">
      <c r="M1612" s="200"/>
    </row>
    <row r="1613" spans="13:13" x14ac:dyDescent="0.25">
      <c r="M1613" s="200"/>
    </row>
    <row r="1614" spans="13:13" x14ac:dyDescent="0.25">
      <c r="M1614" s="200"/>
    </row>
    <row r="1615" spans="13:13" x14ac:dyDescent="0.25">
      <c r="M1615" s="200"/>
    </row>
    <row r="1616" spans="13:13" x14ac:dyDescent="0.25">
      <c r="M1616" s="200"/>
    </row>
    <row r="1617" spans="13:13" x14ac:dyDescent="0.25">
      <c r="M1617" s="200"/>
    </row>
    <row r="1618" spans="13:13" x14ac:dyDescent="0.25">
      <c r="M1618" s="200"/>
    </row>
    <row r="1619" spans="13:13" x14ac:dyDescent="0.25">
      <c r="M1619" s="200"/>
    </row>
    <row r="1620" spans="13:13" x14ac:dyDescent="0.25">
      <c r="M1620" s="200"/>
    </row>
    <row r="1621" spans="13:13" x14ac:dyDescent="0.25">
      <c r="M1621" s="200"/>
    </row>
    <row r="1622" spans="13:13" x14ac:dyDescent="0.25">
      <c r="M1622" s="200"/>
    </row>
    <row r="1623" spans="13:13" x14ac:dyDescent="0.25">
      <c r="M1623" s="200"/>
    </row>
    <row r="1624" spans="13:13" x14ac:dyDescent="0.25">
      <c r="M1624" s="200"/>
    </row>
    <row r="1625" spans="13:13" x14ac:dyDescent="0.25">
      <c r="M1625" s="200"/>
    </row>
    <row r="1626" spans="13:13" x14ac:dyDescent="0.25">
      <c r="M1626" s="200"/>
    </row>
    <row r="1627" spans="13:13" x14ac:dyDescent="0.25">
      <c r="M1627" s="200"/>
    </row>
    <row r="1628" spans="13:13" x14ac:dyDescent="0.25">
      <c r="M1628" s="200"/>
    </row>
    <row r="1629" spans="13:13" x14ac:dyDescent="0.25">
      <c r="M1629" s="200"/>
    </row>
    <row r="1630" spans="13:13" x14ac:dyDescent="0.25">
      <c r="M1630" s="200"/>
    </row>
    <row r="1631" spans="13:13" x14ac:dyDescent="0.25">
      <c r="M1631" s="200"/>
    </row>
    <row r="1632" spans="13:13" x14ac:dyDescent="0.25">
      <c r="M1632" s="200"/>
    </row>
    <row r="1633" spans="13:13" x14ac:dyDescent="0.25">
      <c r="M1633" s="200"/>
    </row>
    <row r="1634" spans="13:13" x14ac:dyDescent="0.25">
      <c r="M1634" s="200"/>
    </row>
    <row r="1635" spans="13:13" x14ac:dyDescent="0.25">
      <c r="M1635" s="200"/>
    </row>
    <row r="1636" spans="13:13" x14ac:dyDescent="0.25">
      <c r="M1636" s="200"/>
    </row>
    <row r="1637" spans="13:13" x14ac:dyDescent="0.25">
      <c r="M1637" s="200"/>
    </row>
    <row r="1638" spans="13:13" x14ac:dyDescent="0.25">
      <c r="M1638" s="200"/>
    </row>
    <row r="1639" spans="13:13" x14ac:dyDescent="0.25">
      <c r="M1639" s="200"/>
    </row>
    <row r="1640" spans="13:13" x14ac:dyDescent="0.25">
      <c r="M1640" s="200"/>
    </row>
    <row r="1641" spans="13:13" x14ac:dyDescent="0.25">
      <c r="M1641" s="200"/>
    </row>
    <row r="1642" spans="13:13" x14ac:dyDescent="0.25">
      <c r="M1642" s="200"/>
    </row>
    <row r="1643" spans="13:13" x14ac:dyDescent="0.25">
      <c r="M1643" s="200"/>
    </row>
    <row r="1644" spans="13:13" x14ac:dyDescent="0.25">
      <c r="M1644" s="200"/>
    </row>
    <row r="1645" spans="13:13" x14ac:dyDescent="0.25">
      <c r="M1645" s="200"/>
    </row>
    <row r="1646" spans="13:13" x14ac:dyDescent="0.25">
      <c r="M1646" s="200"/>
    </row>
    <row r="1647" spans="13:13" x14ac:dyDescent="0.25">
      <c r="M1647" s="200"/>
    </row>
    <row r="1648" spans="13:13" x14ac:dyDescent="0.25">
      <c r="M1648" s="200"/>
    </row>
    <row r="1649" spans="13:13" x14ac:dyDescent="0.25">
      <c r="M1649" s="200"/>
    </row>
    <row r="1650" spans="13:13" x14ac:dyDescent="0.25">
      <c r="M1650" s="200"/>
    </row>
    <row r="1651" spans="13:13" x14ac:dyDescent="0.25">
      <c r="M1651" s="200"/>
    </row>
    <row r="1652" spans="13:13" x14ac:dyDescent="0.25">
      <c r="M1652" s="200"/>
    </row>
    <row r="1653" spans="13:13" x14ac:dyDescent="0.25">
      <c r="M1653" s="200"/>
    </row>
    <row r="1654" spans="13:13" x14ac:dyDescent="0.25">
      <c r="M1654" s="200"/>
    </row>
    <row r="1655" spans="13:13" x14ac:dyDescent="0.25">
      <c r="M1655" s="200"/>
    </row>
    <row r="1656" spans="13:13" x14ac:dyDescent="0.25">
      <c r="M1656" s="200"/>
    </row>
    <row r="1657" spans="13:13" x14ac:dyDescent="0.25">
      <c r="M1657" s="200"/>
    </row>
    <row r="1658" spans="13:13" x14ac:dyDescent="0.25">
      <c r="M1658" s="200"/>
    </row>
    <row r="1659" spans="13:13" x14ac:dyDescent="0.25">
      <c r="M1659" s="200"/>
    </row>
    <row r="1660" spans="13:13" x14ac:dyDescent="0.25">
      <c r="M1660" s="200"/>
    </row>
    <row r="1661" spans="13:13" x14ac:dyDescent="0.25">
      <c r="M1661" s="200"/>
    </row>
    <row r="1662" spans="13:13" x14ac:dyDescent="0.25">
      <c r="M1662" s="200"/>
    </row>
    <row r="1663" spans="13:13" x14ac:dyDescent="0.25">
      <c r="M1663" s="200"/>
    </row>
    <row r="1664" spans="13:13" x14ac:dyDescent="0.25">
      <c r="M1664" s="200"/>
    </row>
    <row r="1665" spans="13:13" x14ac:dyDescent="0.25">
      <c r="M1665" s="200"/>
    </row>
    <row r="1666" spans="13:13" x14ac:dyDescent="0.25">
      <c r="M1666" s="200"/>
    </row>
    <row r="1667" spans="13:13" x14ac:dyDescent="0.25">
      <c r="M1667" s="200"/>
    </row>
    <row r="1668" spans="13:13" x14ac:dyDescent="0.25">
      <c r="M1668" s="200"/>
    </row>
    <row r="1669" spans="13:13" x14ac:dyDescent="0.25">
      <c r="M1669" s="200"/>
    </row>
    <row r="1670" spans="13:13" x14ac:dyDescent="0.25">
      <c r="M1670" s="200"/>
    </row>
    <row r="1671" spans="13:13" x14ac:dyDescent="0.25">
      <c r="M1671" s="200"/>
    </row>
    <row r="1672" spans="13:13" x14ac:dyDescent="0.25">
      <c r="M1672" s="200"/>
    </row>
    <row r="1673" spans="13:13" x14ac:dyDescent="0.25">
      <c r="M1673" s="200"/>
    </row>
    <row r="1674" spans="13:13" x14ac:dyDescent="0.25">
      <c r="M1674" s="200"/>
    </row>
    <row r="1675" spans="13:13" x14ac:dyDescent="0.25">
      <c r="M1675" s="200"/>
    </row>
    <row r="1676" spans="13:13" x14ac:dyDescent="0.25">
      <c r="M1676" s="200"/>
    </row>
    <row r="1677" spans="13:13" x14ac:dyDescent="0.25">
      <c r="M1677" s="200"/>
    </row>
    <row r="1678" spans="13:13" x14ac:dyDescent="0.25">
      <c r="M1678" s="200"/>
    </row>
    <row r="1679" spans="13:13" x14ac:dyDescent="0.25">
      <c r="M1679" s="200"/>
    </row>
    <row r="1680" spans="13:13" x14ac:dyDescent="0.25">
      <c r="M1680" s="200"/>
    </row>
    <row r="1681" spans="13:13" x14ac:dyDescent="0.25">
      <c r="M1681" s="200"/>
    </row>
    <row r="1682" spans="13:13" x14ac:dyDescent="0.25">
      <c r="M1682" s="200"/>
    </row>
    <row r="1683" spans="13:13" x14ac:dyDescent="0.25">
      <c r="M1683" s="200"/>
    </row>
    <row r="1684" spans="13:13" x14ac:dyDescent="0.25">
      <c r="M1684" s="200"/>
    </row>
    <row r="1685" spans="13:13" x14ac:dyDescent="0.25">
      <c r="M1685" s="200"/>
    </row>
    <row r="1686" spans="13:13" x14ac:dyDescent="0.25">
      <c r="M1686" s="200"/>
    </row>
    <row r="1687" spans="13:13" x14ac:dyDescent="0.25">
      <c r="M1687" s="200"/>
    </row>
    <row r="1688" spans="13:13" x14ac:dyDescent="0.25">
      <c r="M1688" s="200"/>
    </row>
    <row r="1689" spans="13:13" x14ac:dyDescent="0.25">
      <c r="M1689" s="200"/>
    </row>
    <row r="1690" spans="13:13" x14ac:dyDescent="0.25">
      <c r="M1690" s="200"/>
    </row>
    <row r="1691" spans="13:13" x14ac:dyDescent="0.25">
      <c r="M1691" s="200"/>
    </row>
    <row r="1692" spans="13:13" x14ac:dyDescent="0.25">
      <c r="M1692" s="200"/>
    </row>
    <row r="1693" spans="13:13" x14ac:dyDescent="0.25">
      <c r="M1693" s="200"/>
    </row>
    <row r="1694" spans="13:13" x14ac:dyDescent="0.25">
      <c r="M1694" s="200"/>
    </row>
    <row r="1695" spans="13:13" x14ac:dyDescent="0.25">
      <c r="M1695" s="200"/>
    </row>
    <row r="1696" spans="13:13" x14ac:dyDescent="0.25">
      <c r="M1696" s="200"/>
    </row>
    <row r="1697" spans="13:13" x14ac:dyDescent="0.25">
      <c r="M1697" s="200"/>
    </row>
    <row r="1698" spans="13:13" x14ac:dyDescent="0.25">
      <c r="M1698" s="200"/>
    </row>
    <row r="1699" spans="13:13" x14ac:dyDescent="0.25">
      <c r="M1699" s="200"/>
    </row>
    <row r="1700" spans="13:13" x14ac:dyDescent="0.25">
      <c r="M1700" s="200"/>
    </row>
    <row r="1701" spans="13:13" x14ac:dyDescent="0.25">
      <c r="M1701" s="200"/>
    </row>
    <row r="1702" spans="13:13" x14ac:dyDescent="0.25">
      <c r="M1702" s="200"/>
    </row>
    <row r="1703" spans="13:13" x14ac:dyDescent="0.25">
      <c r="M1703" s="200"/>
    </row>
    <row r="1704" spans="13:13" x14ac:dyDescent="0.25">
      <c r="M1704" s="200"/>
    </row>
    <row r="1705" spans="13:13" x14ac:dyDescent="0.25">
      <c r="M1705" s="200"/>
    </row>
    <row r="1706" spans="13:13" x14ac:dyDescent="0.25">
      <c r="M1706" s="200"/>
    </row>
    <row r="1707" spans="13:13" x14ac:dyDescent="0.25">
      <c r="M1707" s="200"/>
    </row>
    <row r="1708" spans="13:13" x14ac:dyDescent="0.25">
      <c r="M1708" s="200"/>
    </row>
    <row r="1709" spans="13:13" x14ac:dyDescent="0.25">
      <c r="M1709" s="200"/>
    </row>
    <row r="1710" spans="13:13" x14ac:dyDescent="0.25">
      <c r="M1710" s="200"/>
    </row>
    <row r="1711" spans="13:13" x14ac:dyDescent="0.25">
      <c r="M1711" s="200"/>
    </row>
    <row r="1712" spans="13:13" x14ac:dyDescent="0.25">
      <c r="M1712" s="200"/>
    </row>
    <row r="1713" spans="13:13" x14ac:dyDescent="0.25">
      <c r="M1713" s="200"/>
    </row>
    <row r="1714" spans="13:13" x14ac:dyDescent="0.25">
      <c r="M1714" s="200"/>
    </row>
    <row r="1715" spans="13:13" x14ac:dyDescent="0.25">
      <c r="M1715" s="200"/>
    </row>
    <row r="1716" spans="13:13" x14ac:dyDescent="0.25">
      <c r="M1716" s="200"/>
    </row>
    <row r="1717" spans="13:13" x14ac:dyDescent="0.25">
      <c r="M1717" s="200"/>
    </row>
    <row r="1718" spans="13:13" x14ac:dyDescent="0.25">
      <c r="M1718" s="200"/>
    </row>
    <row r="1719" spans="13:13" x14ac:dyDescent="0.25">
      <c r="M1719" s="200"/>
    </row>
    <row r="1720" spans="13:13" x14ac:dyDescent="0.25">
      <c r="M1720" s="200"/>
    </row>
    <row r="1721" spans="13:13" x14ac:dyDescent="0.25">
      <c r="M1721" s="200"/>
    </row>
    <row r="1722" spans="13:13" x14ac:dyDescent="0.25">
      <c r="M1722" s="200"/>
    </row>
    <row r="1723" spans="13:13" x14ac:dyDescent="0.25">
      <c r="M1723" s="200"/>
    </row>
    <row r="1724" spans="13:13" x14ac:dyDescent="0.25">
      <c r="M1724" s="200"/>
    </row>
    <row r="1725" spans="13:13" x14ac:dyDescent="0.25">
      <c r="M1725" s="200"/>
    </row>
    <row r="1726" spans="13:13" x14ac:dyDescent="0.25">
      <c r="M1726" s="200"/>
    </row>
    <row r="1727" spans="13:13" x14ac:dyDescent="0.25">
      <c r="M1727" s="200"/>
    </row>
    <row r="1728" spans="13:13" x14ac:dyDescent="0.25">
      <c r="M1728" s="200"/>
    </row>
    <row r="1729" spans="13:13" x14ac:dyDescent="0.25">
      <c r="M1729" s="200"/>
    </row>
    <row r="1730" spans="13:13" x14ac:dyDescent="0.25">
      <c r="M1730" s="200"/>
    </row>
    <row r="1731" spans="13:13" x14ac:dyDescent="0.25">
      <c r="M1731" s="200"/>
    </row>
    <row r="1732" spans="13:13" x14ac:dyDescent="0.25">
      <c r="M1732" s="200"/>
    </row>
    <row r="1733" spans="13:13" x14ac:dyDescent="0.25">
      <c r="M1733" s="200"/>
    </row>
    <row r="1734" spans="13:13" x14ac:dyDescent="0.25">
      <c r="M1734" s="200"/>
    </row>
    <row r="1735" spans="13:13" x14ac:dyDescent="0.25">
      <c r="M1735" s="200"/>
    </row>
    <row r="1736" spans="13:13" x14ac:dyDescent="0.25">
      <c r="M1736" s="200"/>
    </row>
    <row r="1737" spans="13:13" x14ac:dyDescent="0.25">
      <c r="M1737" s="200"/>
    </row>
    <row r="1738" spans="13:13" x14ac:dyDescent="0.25">
      <c r="M1738" s="200"/>
    </row>
    <row r="1739" spans="13:13" x14ac:dyDescent="0.25">
      <c r="M1739" s="200"/>
    </row>
    <row r="1740" spans="13:13" x14ac:dyDescent="0.25">
      <c r="M1740" s="200"/>
    </row>
    <row r="1741" spans="13:13" x14ac:dyDescent="0.25">
      <c r="M1741" s="200"/>
    </row>
    <row r="1742" spans="13:13" x14ac:dyDescent="0.25">
      <c r="M1742" s="200"/>
    </row>
    <row r="1743" spans="13:13" x14ac:dyDescent="0.25">
      <c r="M1743" s="200"/>
    </row>
    <row r="1744" spans="13:13" x14ac:dyDescent="0.25">
      <c r="M1744" s="200"/>
    </row>
    <row r="1745" spans="13:13" x14ac:dyDescent="0.25">
      <c r="M1745" s="200"/>
    </row>
    <row r="1746" spans="13:13" x14ac:dyDescent="0.25">
      <c r="M1746" s="200"/>
    </row>
    <row r="1747" spans="13:13" x14ac:dyDescent="0.25">
      <c r="M1747" s="200"/>
    </row>
    <row r="1748" spans="13:13" x14ac:dyDescent="0.25">
      <c r="M1748" s="200"/>
    </row>
    <row r="1749" spans="13:13" x14ac:dyDescent="0.25">
      <c r="M1749" s="200"/>
    </row>
    <row r="1750" spans="13:13" x14ac:dyDescent="0.25">
      <c r="M1750" s="200"/>
    </row>
    <row r="1751" spans="13:13" x14ac:dyDescent="0.25">
      <c r="M1751" s="200"/>
    </row>
    <row r="1752" spans="13:13" x14ac:dyDescent="0.25">
      <c r="M1752" s="200"/>
    </row>
    <row r="1753" spans="13:13" x14ac:dyDescent="0.25">
      <c r="M1753" s="200"/>
    </row>
    <row r="1754" spans="13:13" x14ac:dyDescent="0.25">
      <c r="M1754" s="200"/>
    </row>
    <row r="1755" spans="13:13" x14ac:dyDescent="0.25">
      <c r="M1755" s="200"/>
    </row>
    <row r="1756" spans="13:13" x14ac:dyDescent="0.25">
      <c r="M1756" s="200"/>
    </row>
    <row r="1757" spans="13:13" x14ac:dyDescent="0.25">
      <c r="M1757" s="200"/>
    </row>
    <row r="1758" spans="13:13" x14ac:dyDescent="0.25">
      <c r="M1758" s="200"/>
    </row>
    <row r="1759" spans="13:13" x14ac:dyDescent="0.25">
      <c r="M1759" s="200"/>
    </row>
    <row r="1760" spans="13:13" x14ac:dyDescent="0.25">
      <c r="M1760" s="200"/>
    </row>
    <row r="1761" spans="13:13" x14ac:dyDescent="0.25">
      <c r="M1761" s="200"/>
    </row>
    <row r="1762" spans="13:13" x14ac:dyDescent="0.25">
      <c r="M1762" s="200"/>
    </row>
    <row r="1763" spans="13:13" x14ac:dyDescent="0.25">
      <c r="M1763" s="200"/>
    </row>
    <row r="1764" spans="13:13" x14ac:dyDescent="0.25">
      <c r="M1764" s="200"/>
    </row>
    <row r="1765" spans="13:13" x14ac:dyDescent="0.25">
      <c r="M1765" s="200"/>
    </row>
    <row r="1766" spans="13:13" x14ac:dyDescent="0.25">
      <c r="M1766" s="200"/>
    </row>
    <row r="1767" spans="13:13" x14ac:dyDescent="0.25">
      <c r="M1767" s="200"/>
    </row>
    <row r="1768" spans="13:13" x14ac:dyDescent="0.25">
      <c r="M1768" s="200"/>
    </row>
    <row r="1769" spans="13:13" x14ac:dyDescent="0.25">
      <c r="M1769" s="200"/>
    </row>
    <row r="1770" spans="13:13" x14ac:dyDescent="0.25">
      <c r="M1770" s="200"/>
    </row>
    <row r="1771" spans="13:13" x14ac:dyDescent="0.25">
      <c r="M1771" s="200"/>
    </row>
    <row r="1772" spans="13:13" x14ac:dyDescent="0.25">
      <c r="M1772" s="200"/>
    </row>
    <row r="1773" spans="13:13" x14ac:dyDescent="0.25">
      <c r="M1773" s="200"/>
    </row>
    <row r="1774" spans="13:13" x14ac:dyDescent="0.25">
      <c r="M1774" s="200"/>
    </row>
    <row r="1775" spans="13:13" x14ac:dyDescent="0.25">
      <c r="M1775" s="200"/>
    </row>
    <row r="1776" spans="13:13" x14ac:dyDescent="0.25">
      <c r="M1776" s="200"/>
    </row>
    <row r="1777" spans="13:13" x14ac:dyDescent="0.25">
      <c r="M1777" s="200"/>
    </row>
    <row r="1778" spans="13:13" x14ac:dyDescent="0.25">
      <c r="M1778" s="200"/>
    </row>
    <row r="1779" spans="13:13" x14ac:dyDescent="0.25">
      <c r="M1779" s="200"/>
    </row>
    <row r="1780" spans="13:13" x14ac:dyDescent="0.25">
      <c r="M1780" s="200"/>
    </row>
    <row r="1781" spans="13:13" x14ac:dyDescent="0.25">
      <c r="M1781" s="200"/>
    </row>
    <row r="1782" spans="13:13" x14ac:dyDescent="0.25">
      <c r="M1782" s="200"/>
    </row>
    <row r="1783" spans="13:13" x14ac:dyDescent="0.25">
      <c r="M1783" s="200"/>
    </row>
    <row r="1784" spans="13:13" x14ac:dyDescent="0.25">
      <c r="M1784" s="200"/>
    </row>
    <row r="1785" spans="13:13" x14ac:dyDescent="0.25">
      <c r="M1785" s="200"/>
    </row>
    <row r="1786" spans="13:13" x14ac:dyDescent="0.25">
      <c r="M1786" s="200"/>
    </row>
    <row r="1787" spans="13:13" x14ac:dyDescent="0.25">
      <c r="M1787" s="200"/>
    </row>
    <row r="1788" spans="13:13" x14ac:dyDescent="0.25">
      <c r="M1788" s="200"/>
    </row>
    <row r="1789" spans="13:13" x14ac:dyDescent="0.25">
      <c r="M1789" s="200"/>
    </row>
    <row r="1790" spans="13:13" x14ac:dyDescent="0.25">
      <c r="M1790" s="200"/>
    </row>
    <row r="1791" spans="13:13" x14ac:dyDescent="0.25">
      <c r="M1791" s="200"/>
    </row>
    <row r="1792" spans="13:13" x14ac:dyDescent="0.25">
      <c r="M1792" s="200"/>
    </row>
    <row r="1793" spans="13:13" x14ac:dyDescent="0.25">
      <c r="M1793" s="200"/>
    </row>
    <row r="1794" spans="13:13" x14ac:dyDescent="0.25">
      <c r="M1794" s="200"/>
    </row>
    <row r="1795" spans="13:13" x14ac:dyDescent="0.25">
      <c r="M1795" s="200"/>
    </row>
    <row r="1796" spans="13:13" x14ac:dyDescent="0.25">
      <c r="M1796" s="200"/>
    </row>
    <row r="1797" spans="13:13" x14ac:dyDescent="0.25">
      <c r="M1797" s="200"/>
    </row>
    <row r="1798" spans="13:13" x14ac:dyDescent="0.25">
      <c r="M1798" s="200"/>
    </row>
    <row r="1799" spans="13:13" x14ac:dyDescent="0.25">
      <c r="M1799" s="200"/>
    </row>
    <row r="1800" spans="13:13" x14ac:dyDescent="0.25">
      <c r="M1800" s="200"/>
    </row>
    <row r="1801" spans="13:13" x14ac:dyDescent="0.25">
      <c r="M1801" s="200"/>
    </row>
    <row r="1802" spans="13:13" x14ac:dyDescent="0.25">
      <c r="M1802" s="200"/>
    </row>
    <row r="1803" spans="13:13" x14ac:dyDescent="0.25">
      <c r="M1803" s="200"/>
    </row>
    <row r="1804" spans="13:13" x14ac:dyDescent="0.25">
      <c r="M1804" s="200"/>
    </row>
    <row r="1805" spans="13:13" x14ac:dyDescent="0.25">
      <c r="M1805" s="200"/>
    </row>
    <row r="1806" spans="13:13" x14ac:dyDescent="0.25">
      <c r="M1806" s="200"/>
    </row>
    <row r="1807" spans="13:13" x14ac:dyDescent="0.25">
      <c r="M1807" s="200"/>
    </row>
    <row r="1808" spans="13:13" x14ac:dyDescent="0.25">
      <c r="M1808" s="200"/>
    </row>
    <row r="1809" spans="13:13" x14ac:dyDescent="0.25">
      <c r="M1809" s="200"/>
    </row>
    <row r="1810" spans="13:13" x14ac:dyDescent="0.25">
      <c r="M1810" s="200"/>
    </row>
    <row r="1811" spans="13:13" x14ac:dyDescent="0.25">
      <c r="M1811" s="200"/>
    </row>
    <row r="1812" spans="13:13" x14ac:dyDescent="0.25">
      <c r="M1812" s="200"/>
    </row>
    <row r="1813" spans="13:13" x14ac:dyDescent="0.25">
      <c r="M1813" s="200"/>
    </row>
    <row r="1814" spans="13:13" x14ac:dyDescent="0.25">
      <c r="M1814" s="200"/>
    </row>
    <row r="1815" spans="13:13" x14ac:dyDescent="0.25">
      <c r="M1815" s="200"/>
    </row>
    <row r="1816" spans="13:13" x14ac:dyDescent="0.25">
      <c r="M1816" s="200"/>
    </row>
    <row r="1817" spans="13:13" x14ac:dyDescent="0.25">
      <c r="M1817" s="200"/>
    </row>
    <row r="1818" spans="13:13" x14ac:dyDescent="0.25">
      <c r="M1818" s="200"/>
    </row>
    <row r="1819" spans="13:13" x14ac:dyDescent="0.25">
      <c r="M1819" s="200"/>
    </row>
    <row r="1820" spans="13:13" x14ac:dyDescent="0.25">
      <c r="M1820" s="200"/>
    </row>
    <row r="1821" spans="13:13" x14ac:dyDescent="0.25">
      <c r="M1821" s="200"/>
    </row>
    <row r="1822" spans="13:13" x14ac:dyDescent="0.25">
      <c r="M1822" s="200"/>
    </row>
    <row r="1823" spans="13:13" x14ac:dyDescent="0.25">
      <c r="M1823" s="200"/>
    </row>
    <row r="1824" spans="13:13" x14ac:dyDescent="0.25">
      <c r="M1824" s="200"/>
    </row>
    <row r="1825" spans="13:13" x14ac:dyDescent="0.25">
      <c r="M1825" s="200"/>
    </row>
    <row r="1826" spans="13:13" x14ac:dyDescent="0.25">
      <c r="M1826" s="200"/>
    </row>
    <row r="1827" spans="13:13" x14ac:dyDescent="0.25">
      <c r="M1827" s="200"/>
    </row>
    <row r="1828" spans="13:13" x14ac:dyDescent="0.25">
      <c r="M1828" s="200"/>
    </row>
    <row r="1829" spans="13:13" x14ac:dyDescent="0.25">
      <c r="M1829" s="200"/>
    </row>
    <row r="1830" spans="13:13" x14ac:dyDescent="0.25">
      <c r="M1830" s="200"/>
    </row>
    <row r="1831" spans="13:13" x14ac:dyDescent="0.25">
      <c r="M1831" s="200"/>
    </row>
    <row r="1832" spans="13:13" x14ac:dyDescent="0.25">
      <c r="M1832" s="200"/>
    </row>
    <row r="1833" spans="13:13" x14ac:dyDescent="0.25">
      <c r="M1833" s="200"/>
    </row>
    <row r="1834" spans="13:13" x14ac:dyDescent="0.25">
      <c r="M1834" s="200"/>
    </row>
    <row r="1835" spans="13:13" x14ac:dyDescent="0.25">
      <c r="M1835" s="200"/>
    </row>
    <row r="1836" spans="13:13" x14ac:dyDescent="0.25">
      <c r="M1836" s="200"/>
    </row>
    <row r="1837" spans="13:13" x14ac:dyDescent="0.25">
      <c r="M1837" s="200"/>
    </row>
    <row r="1838" spans="13:13" x14ac:dyDescent="0.25">
      <c r="M1838" s="200"/>
    </row>
    <row r="1839" spans="13:13" x14ac:dyDescent="0.25">
      <c r="M1839" s="200"/>
    </row>
    <row r="1840" spans="13:13" x14ac:dyDescent="0.25">
      <c r="M1840" s="200"/>
    </row>
    <row r="1841" spans="13:13" x14ac:dyDescent="0.25">
      <c r="M1841" s="200"/>
    </row>
    <row r="1842" spans="13:13" x14ac:dyDescent="0.25">
      <c r="M1842" s="200"/>
    </row>
    <row r="1843" spans="13:13" x14ac:dyDescent="0.25">
      <c r="M1843" s="200"/>
    </row>
    <row r="1844" spans="13:13" x14ac:dyDescent="0.25">
      <c r="M1844" s="200"/>
    </row>
    <row r="1845" spans="13:13" x14ac:dyDescent="0.25">
      <c r="M1845" s="200"/>
    </row>
    <row r="1846" spans="13:13" x14ac:dyDescent="0.25">
      <c r="M1846" s="200"/>
    </row>
    <row r="1847" spans="13:13" x14ac:dyDescent="0.25">
      <c r="M1847" s="200"/>
    </row>
    <row r="1848" spans="13:13" x14ac:dyDescent="0.25">
      <c r="M1848" s="200"/>
    </row>
    <row r="1849" spans="13:13" x14ac:dyDescent="0.25">
      <c r="M1849" s="200"/>
    </row>
    <row r="1850" spans="13:13" x14ac:dyDescent="0.25">
      <c r="M1850" s="200"/>
    </row>
    <row r="1851" spans="13:13" x14ac:dyDescent="0.25">
      <c r="M1851" s="200"/>
    </row>
    <row r="1852" spans="13:13" x14ac:dyDescent="0.25">
      <c r="M1852" s="200"/>
    </row>
    <row r="1853" spans="13:13" x14ac:dyDescent="0.25">
      <c r="M1853" s="200"/>
    </row>
    <row r="1854" spans="13:13" x14ac:dyDescent="0.25">
      <c r="M1854" s="200"/>
    </row>
    <row r="1855" spans="13:13" x14ac:dyDescent="0.25">
      <c r="M1855" s="200"/>
    </row>
    <row r="1856" spans="13:13" x14ac:dyDescent="0.25">
      <c r="M1856" s="200"/>
    </row>
    <row r="1857" spans="13:13" x14ac:dyDescent="0.25">
      <c r="M1857" s="200"/>
    </row>
    <row r="1858" spans="13:13" x14ac:dyDescent="0.25">
      <c r="M1858" s="200"/>
    </row>
    <row r="1859" spans="13:13" x14ac:dyDescent="0.25">
      <c r="M1859" s="200"/>
    </row>
    <row r="1860" spans="13:13" x14ac:dyDescent="0.25">
      <c r="M1860" s="200"/>
    </row>
    <row r="1861" spans="13:13" x14ac:dyDescent="0.25">
      <c r="M1861" s="200"/>
    </row>
    <row r="1862" spans="13:13" x14ac:dyDescent="0.25">
      <c r="M1862" s="200"/>
    </row>
    <row r="1863" spans="13:13" x14ac:dyDescent="0.25">
      <c r="M1863" s="200"/>
    </row>
    <row r="1864" spans="13:13" x14ac:dyDescent="0.25">
      <c r="M1864" s="200"/>
    </row>
    <row r="1865" spans="13:13" x14ac:dyDescent="0.25">
      <c r="M1865" s="200"/>
    </row>
    <row r="1866" spans="13:13" x14ac:dyDescent="0.25">
      <c r="M1866" s="200"/>
    </row>
    <row r="1867" spans="13:13" x14ac:dyDescent="0.25">
      <c r="M1867" s="200"/>
    </row>
    <row r="1868" spans="13:13" x14ac:dyDescent="0.25">
      <c r="M1868" s="200"/>
    </row>
    <row r="1869" spans="13:13" x14ac:dyDescent="0.25">
      <c r="M1869" s="200"/>
    </row>
    <row r="1870" spans="13:13" x14ac:dyDescent="0.25">
      <c r="M1870" s="200"/>
    </row>
    <row r="1871" spans="13:13" x14ac:dyDescent="0.25">
      <c r="M1871" s="200"/>
    </row>
    <row r="1872" spans="13:13" x14ac:dyDescent="0.25">
      <c r="M1872" s="200"/>
    </row>
    <row r="1873" spans="13:13" x14ac:dyDescent="0.25">
      <c r="M1873" s="200"/>
    </row>
    <row r="1874" spans="13:13" x14ac:dyDescent="0.25">
      <c r="M1874" s="200"/>
    </row>
    <row r="1875" spans="13:13" x14ac:dyDescent="0.25">
      <c r="M1875" s="200"/>
    </row>
    <row r="1876" spans="13:13" x14ac:dyDescent="0.25">
      <c r="M1876" s="200"/>
    </row>
    <row r="1877" spans="13:13" x14ac:dyDescent="0.25">
      <c r="M1877" s="200"/>
    </row>
    <row r="1878" spans="13:13" x14ac:dyDescent="0.25">
      <c r="M1878" s="200"/>
    </row>
    <row r="1879" spans="13:13" x14ac:dyDescent="0.25">
      <c r="M1879" s="200"/>
    </row>
    <row r="1880" spans="13:13" x14ac:dyDescent="0.25">
      <c r="M1880" s="200"/>
    </row>
    <row r="1881" spans="13:13" x14ac:dyDescent="0.25">
      <c r="M1881" s="200"/>
    </row>
    <row r="1882" spans="13:13" x14ac:dyDescent="0.25">
      <c r="M1882" s="200"/>
    </row>
    <row r="1883" spans="13:13" x14ac:dyDescent="0.25">
      <c r="M1883" s="200"/>
    </row>
    <row r="1884" spans="13:13" x14ac:dyDescent="0.25">
      <c r="M1884" s="200"/>
    </row>
    <row r="1885" spans="13:13" x14ac:dyDescent="0.25">
      <c r="M1885" s="200"/>
    </row>
    <row r="1886" spans="13:13" x14ac:dyDescent="0.25">
      <c r="M1886" s="200"/>
    </row>
    <row r="1887" spans="13:13" x14ac:dyDescent="0.25">
      <c r="M1887" s="200"/>
    </row>
    <row r="1888" spans="13:13" x14ac:dyDescent="0.25">
      <c r="M1888" s="200"/>
    </row>
    <row r="1889" spans="13:13" x14ac:dyDescent="0.25">
      <c r="M1889" s="200"/>
    </row>
    <row r="1890" spans="13:13" x14ac:dyDescent="0.25">
      <c r="M1890" s="200"/>
    </row>
    <row r="1891" spans="13:13" x14ac:dyDescent="0.25">
      <c r="M1891" s="200"/>
    </row>
    <row r="1892" spans="13:13" x14ac:dyDescent="0.25">
      <c r="M1892" s="200"/>
    </row>
    <row r="1893" spans="13:13" x14ac:dyDescent="0.25">
      <c r="M1893" s="200"/>
    </row>
    <row r="1894" spans="13:13" x14ac:dyDescent="0.25">
      <c r="M1894" s="200"/>
    </row>
    <row r="1895" spans="13:13" x14ac:dyDescent="0.25">
      <c r="M1895" s="200"/>
    </row>
    <row r="1896" spans="13:13" x14ac:dyDescent="0.25">
      <c r="M1896" s="200"/>
    </row>
    <row r="1897" spans="13:13" x14ac:dyDescent="0.25">
      <c r="M1897" s="200"/>
    </row>
    <row r="1898" spans="13:13" x14ac:dyDescent="0.25">
      <c r="M1898" s="200"/>
    </row>
    <row r="1899" spans="13:13" x14ac:dyDescent="0.25">
      <c r="M1899" s="200"/>
    </row>
    <row r="1900" spans="13:13" x14ac:dyDescent="0.25">
      <c r="M1900" s="200"/>
    </row>
    <row r="1901" spans="13:13" x14ac:dyDescent="0.25">
      <c r="M1901" s="200"/>
    </row>
    <row r="1902" spans="13:13" x14ac:dyDescent="0.25">
      <c r="M1902" s="200"/>
    </row>
    <row r="1903" spans="13:13" x14ac:dyDescent="0.25">
      <c r="M1903" s="200"/>
    </row>
    <row r="1904" spans="13:13" x14ac:dyDescent="0.25">
      <c r="M1904" s="200"/>
    </row>
    <row r="1905" spans="13:13" x14ac:dyDescent="0.25">
      <c r="M1905" s="200"/>
    </row>
    <row r="1906" spans="13:13" x14ac:dyDescent="0.25">
      <c r="M1906" s="200"/>
    </row>
    <row r="1907" spans="13:13" x14ac:dyDescent="0.25">
      <c r="M1907" s="200"/>
    </row>
    <row r="1908" spans="13:13" x14ac:dyDescent="0.25">
      <c r="M1908" s="200"/>
    </row>
    <row r="1909" spans="13:13" x14ac:dyDescent="0.25">
      <c r="M1909" s="200"/>
    </row>
    <row r="1910" spans="13:13" x14ac:dyDescent="0.25">
      <c r="M1910" s="200"/>
    </row>
    <row r="1911" spans="13:13" x14ac:dyDescent="0.25">
      <c r="M1911" s="200"/>
    </row>
    <row r="1912" spans="13:13" x14ac:dyDescent="0.25">
      <c r="M1912" s="200"/>
    </row>
    <row r="1913" spans="13:13" x14ac:dyDescent="0.25">
      <c r="M1913" s="200"/>
    </row>
    <row r="1914" spans="13:13" x14ac:dyDescent="0.25">
      <c r="M1914" s="200"/>
    </row>
    <row r="1915" spans="13:13" x14ac:dyDescent="0.25">
      <c r="M1915" s="200"/>
    </row>
    <row r="1916" spans="13:13" x14ac:dyDescent="0.25">
      <c r="M1916" s="200"/>
    </row>
    <row r="1917" spans="13:13" x14ac:dyDescent="0.25">
      <c r="M1917" s="200"/>
    </row>
    <row r="1918" spans="13:13" x14ac:dyDescent="0.25">
      <c r="M1918" s="200"/>
    </row>
    <row r="1919" spans="13:13" x14ac:dyDescent="0.25">
      <c r="M1919" s="200"/>
    </row>
    <row r="1920" spans="13:13" x14ac:dyDescent="0.25">
      <c r="M1920" s="200"/>
    </row>
    <row r="1921" spans="13:13" x14ac:dyDescent="0.25">
      <c r="M1921" s="200"/>
    </row>
    <row r="1922" spans="13:13" x14ac:dyDescent="0.25">
      <c r="M1922" s="200"/>
    </row>
    <row r="1923" spans="13:13" x14ac:dyDescent="0.25">
      <c r="M1923" s="200"/>
    </row>
    <row r="1924" spans="13:13" x14ac:dyDescent="0.25">
      <c r="M1924" s="200"/>
    </row>
    <row r="1925" spans="13:13" x14ac:dyDescent="0.25">
      <c r="M1925" s="200"/>
    </row>
    <row r="1926" spans="13:13" x14ac:dyDescent="0.25">
      <c r="M1926" s="200"/>
    </row>
    <row r="1927" spans="13:13" x14ac:dyDescent="0.25">
      <c r="M1927" s="200"/>
    </row>
    <row r="1928" spans="13:13" x14ac:dyDescent="0.25">
      <c r="M1928" s="200"/>
    </row>
    <row r="1929" spans="13:13" x14ac:dyDescent="0.25">
      <c r="M1929" s="200"/>
    </row>
    <row r="1930" spans="13:13" x14ac:dyDescent="0.25">
      <c r="M1930" s="200"/>
    </row>
    <row r="1931" spans="13:13" x14ac:dyDescent="0.25">
      <c r="M1931" s="200"/>
    </row>
    <row r="1932" spans="13:13" x14ac:dyDescent="0.25">
      <c r="M1932" s="200"/>
    </row>
    <row r="1933" spans="13:13" x14ac:dyDescent="0.25">
      <c r="M1933" s="200"/>
    </row>
    <row r="1934" spans="13:13" x14ac:dyDescent="0.25">
      <c r="M1934" s="200"/>
    </row>
    <row r="1935" spans="13:13" x14ac:dyDescent="0.25">
      <c r="M1935" s="200"/>
    </row>
    <row r="1936" spans="13:13" x14ac:dyDescent="0.25">
      <c r="M1936" s="200"/>
    </row>
    <row r="1937" spans="13:13" x14ac:dyDescent="0.25">
      <c r="M1937" s="200"/>
    </row>
    <row r="1938" spans="13:13" x14ac:dyDescent="0.25">
      <c r="M1938" s="200"/>
    </row>
    <row r="1939" spans="13:13" x14ac:dyDescent="0.25">
      <c r="M1939" s="200"/>
    </row>
    <row r="1940" spans="13:13" x14ac:dyDescent="0.25">
      <c r="M1940" s="200"/>
    </row>
    <row r="1941" spans="13:13" x14ac:dyDescent="0.25">
      <c r="M1941" s="200"/>
    </row>
    <row r="1942" spans="13:13" x14ac:dyDescent="0.25">
      <c r="M1942" s="200"/>
    </row>
    <row r="1943" spans="13:13" x14ac:dyDescent="0.25">
      <c r="M1943" s="200"/>
    </row>
    <row r="1944" spans="13:13" x14ac:dyDescent="0.25">
      <c r="M1944" s="200"/>
    </row>
    <row r="1945" spans="13:13" x14ac:dyDescent="0.25">
      <c r="M1945" s="200"/>
    </row>
    <row r="1946" spans="13:13" x14ac:dyDescent="0.25">
      <c r="M1946" s="200"/>
    </row>
    <row r="1947" spans="13:13" x14ac:dyDescent="0.25">
      <c r="M1947" s="200"/>
    </row>
    <row r="1948" spans="13:13" x14ac:dyDescent="0.25">
      <c r="M1948" s="200"/>
    </row>
    <row r="1949" spans="13:13" x14ac:dyDescent="0.25">
      <c r="M1949" s="200"/>
    </row>
    <row r="1950" spans="13:13" x14ac:dyDescent="0.25">
      <c r="M1950" s="200"/>
    </row>
    <row r="1951" spans="13:13" x14ac:dyDescent="0.25">
      <c r="M1951" s="200"/>
    </row>
    <row r="1952" spans="13:13" x14ac:dyDescent="0.25">
      <c r="M1952" s="200"/>
    </row>
    <row r="1953" spans="13:13" x14ac:dyDescent="0.25">
      <c r="M1953" s="200"/>
    </row>
    <row r="1954" spans="13:13" x14ac:dyDescent="0.25">
      <c r="M1954" s="200"/>
    </row>
    <row r="1955" spans="13:13" x14ac:dyDescent="0.25">
      <c r="M1955" s="200"/>
    </row>
    <row r="1956" spans="13:13" x14ac:dyDescent="0.25">
      <c r="M1956" s="200"/>
    </row>
    <row r="1957" spans="13:13" x14ac:dyDescent="0.25">
      <c r="M1957" s="200"/>
    </row>
    <row r="1958" spans="13:13" x14ac:dyDescent="0.25">
      <c r="M1958" s="200"/>
    </row>
    <row r="1959" spans="13:13" x14ac:dyDescent="0.25">
      <c r="M1959" s="200"/>
    </row>
    <row r="1960" spans="13:13" x14ac:dyDescent="0.25">
      <c r="M1960" s="200"/>
    </row>
    <row r="1961" spans="13:13" x14ac:dyDescent="0.25">
      <c r="M1961" s="200"/>
    </row>
    <row r="1962" spans="13:13" x14ac:dyDescent="0.25">
      <c r="M1962" s="200"/>
    </row>
    <row r="1963" spans="13:13" x14ac:dyDescent="0.25">
      <c r="M1963" s="200"/>
    </row>
    <row r="1964" spans="13:13" x14ac:dyDescent="0.25">
      <c r="M1964" s="200"/>
    </row>
    <row r="1965" spans="13:13" x14ac:dyDescent="0.25">
      <c r="M1965" s="200"/>
    </row>
    <row r="1966" spans="13:13" x14ac:dyDescent="0.25">
      <c r="M1966" s="200"/>
    </row>
    <row r="1967" spans="13:13" x14ac:dyDescent="0.25">
      <c r="M1967" s="200"/>
    </row>
    <row r="1968" spans="13:13" x14ac:dyDescent="0.25">
      <c r="M1968" s="200"/>
    </row>
    <row r="1969" spans="13:13" x14ac:dyDescent="0.25">
      <c r="M1969" s="200"/>
    </row>
    <row r="1970" spans="13:13" x14ac:dyDescent="0.25">
      <c r="M1970" s="200"/>
    </row>
    <row r="1971" spans="13:13" x14ac:dyDescent="0.25">
      <c r="M1971" s="200"/>
    </row>
    <row r="1972" spans="13:13" x14ac:dyDescent="0.25">
      <c r="M1972" s="200"/>
    </row>
    <row r="1973" spans="13:13" x14ac:dyDescent="0.25">
      <c r="M1973" s="200"/>
    </row>
    <row r="1974" spans="13:13" x14ac:dyDescent="0.25">
      <c r="M1974" s="200"/>
    </row>
    <row r="1975" spans="13:13" x14ac:dyDescent="0.25">
      <c r="M1975" s="200"/>
    </row>
    <row r="1976" spans="13:13" x14ac:dyDescent="0.25">
      <c r="M1976" s="200"/>
    </row>
    <row r="1977" spans="13:13" x14ac:dyDescent="0.25">
      <c r="M1977" s="200"/>
    </row>
    <row r="1978" spans="13:13" x14ac:dyDescent="0.25">
      <c r="M1978" s="200"/>
    </row>
    <row r="1979" spans="13:13" x14ac:dyDescent="0.25">
      <c r="M1979" s="200"/>
    </row>
    <row r="1980" spans="13:13" x14ac:dyDescent="0.25">
      <c r="M1980" s="200"/>
    </row>
    <row r="1981" spans="13:13" x14ac:dyDescent="0.25">
      <c r="M1981" s="200"/>
    </row>
    <row r="1982" spans="13:13" x14ac:dyDescent="0.25">
      <c r="M1982" s="200"/>
    </row>
    <row r="1983" spans="13:13" x14ac:dyDescent="0.25">
      <c r="M1983" s="200"/>
    </row>
    <row r="1984" spans="13:13" x14ac:dyDescent="0.25">
      <c r="M1984" s="200"/>
    </row>
    <row r="1985" spans="13:13" x14ac:dyDescent="0.25">
      <c r="M1985" s="200"/>
    </row>
    <row r="1986" spans="13:13" x14ac:dyDescent="0.25">
      <c r="M1986" s="200"/>
    </row>
    <row r="1987" spans="13:13" x14ac:dyDescent="0.25">
      <c r="M1987" s="200"/>
    </row>
    <row r="1988" spans="13:13" x14ac:dyDescent="0.25">
      <c r="M1988" s="200"/>
    </row>
    <row r="1989" spans="13:13" x14ac:dyDescent="0.25">
      <c r="M1989" s="200"/>
    </row>
    <row r="1990" spans="13:13" x14ac:dyDescent="0.25">
      <c r="M1990" s="200"/>
    </row>
    <row r="1991" spans="13:13" x14ac:dyDescent="0.25">
      <c r="M1991" s="200"/>
    </row>
  </sheetData>
  <autoFilter ref="E1:M1186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4"/>
  <sheetViews>
    <sheetView showGridLines="0" workbookViewId="0">
      <selection activeCell="C19" sqref="C19"/>
    </sheetView>
  </sheetViews>
  <sheetFormatPr baseColWidth="10" defaultRowHeight="15" x14ac:dyDescent="0.25"/>
  <cols>
    <col min="1" max="2" width="11.42578125" style="265"/>
    <col min="3" max="3" width="16.7109375" style="3" customWidth="1"/>
    <col min="4" max="4" width="13.140625" style="3" customWidth="1"/>
    <col min="5" max="5" width="12.140625" style="3" customWidth="1"/>
    <col min="6" max="6" width="27.42578125" style="3" customWidth="1"/>
    <col min="7" max="7" width="15" style="3" customWidth="1"/>
    <col min="8" max="8" width="17.7109375" style="3" customWidth="1"/>
    <col min="9" max="9" width="14" style="3" customWidth="1"/>
    <col min="10" max="10" width="15.42578125" style="3" customWidth="1"/>
    <col min="11" max="16384" width="11.42578125" style="3"/>
  </cols>
  <sheetData>
    <row r="1" spans="3:10" s="85" customFormat="1" ht="14.25" x14ac:dyDescent="0.2">
      <c r="C1" s="285" t="s">
        <v>0</v>
      </c>
      <c r="D1" s="296" t="s">
        <v>158</v>
      </c>
      <c r="E1" s="296" t="s">
        <v>157</v>
      </c>
      <c r="F1" s="296" t="s">
        <v>156</v>
      </c>
      <c r="G1" s="296" t="s">
        <v>155</v>
      </c>
      <c r="H1" s="296" t="s">
        <v>160</v>
      </c>
      <c r="I1" s="297" t="s">
        <v>153</v>
      </c>
      <c r="J1" s="286" t="s">
        <v>223</v>
      </c>
    </row>
    <row r="2" spans="3:10" s="85" customFormat="1" ht="14.25" x14ac:dyDescent="0.2">
      <c r="C2" s="92">
        <v>43972</v>
      </c>
      <c r="D2" s="26">
        <v>15</v>
      </c>
      <c r="E2" s="27">
        <v>83500</v>
      </c>
      <c r="F2" s="66">
        <v>205043</v>
      </c>
      <c r="G2" s="66">
        <f>E2/F2</f>
        <v>0.40723165384821719</v>
      </c>
      <c r="H2" s="27">
        <v>1239975</v>
      </c>
      <c r="I2" s="42">
        <f>D2*G2</f>
        <v>6.1084748077232582</v>
      </c>
      <c r="J2" s="288"/>
    </row>
    <row r="4" spans="3:10" ht="18.75" x14ac:dyDescent="0.3">
      <c r="C4" s="291" t="s">
        <v>158</v>
      </c>
      <c r="D4" s="284">
        <v>15</v>
      </c>
      <c r="E4" s="86"/>
      <c r="F4" s="282" t="s">
        <v>227</v>
      </c>
      <c r="G4" s="295">
        <v>0.41</v>
      </c>
      <c r="H4" s="84"/>
      <c r="I4" s="374">
        <v>6</v>
      </c>
      <c r="J4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0"/>
  <sheetViews>
    <sheetView showGridLines="0" workbookViewId="0">
      <selection activeCell="E10" sqref="E10"/>
    </sheetView>
  </sheetViews>
  <sheetFormatPr baseColWidth="10" defaultRowHeight="14.25" x14ac:dyDescent="0.2"/>
  <cols>
    <col min="1" max="1" width="14.5703125" style="15" customWidth="1"/>
    <col min="2" max="2" width="11.85546875" style="15" bestFit="1" customWidth="1"/>
    <col min="3" max="3" width="13.28515625" style="15" bestFit="1" customWidth="1"/>
    <col min="4" max="4" width="29.85546875" style="15" customWidth="1"/>
    <col min="5" max="5" width="14.42578125" style="15" customWidth="1"/>
    <col min="6" max="6" width="15" style="15" bestFit="1" customWidth="1"/>
    <col min="7" max="7" width="18.140625" style="15" customWidth="1"/>
    <col min="8" max="8" width="17.28515625" style="15" customWidth="1"/>
    <col min="9" max="16384" width="11.42578125" style="15"/>
  </cols>
  <sheetData>
    <row r="1" spans="1:8" ht="15.75" x14ac:dyDescent="0.2">
      <c r="A1" s="95" t="s">
        <v>0</v>
      </c>
      <c r="B1" s="96" t="s">
        <v>158</v>
      </c>
      <c r="C1" s="96" t="s">
        <v>157</v>
      </c>
      <c r="D1" s="95" t="s">
        <v>156</v>
      </c>
      <c r="E1" s="96" t="s">
        <v>155</v>
      </c>
      <c r="F1" s="95" t="s">
        <v>160</v>
      </c>
      <c r="G1" s="95" t="s">
        <v>153</v>
      </c>
      <c r="H1" s="131" t="s">
        <v>223</v>
      </c>
    </row>
    <row r="2" spans="1:8" ht="15.75" x14ac:dyDescent="0.2">
      <c r="A2" s="124">
        <v>43924</v>
      </c>
      <c r="B2" s="125">
        <v>2</v>
      </c>
      <c r="C2" s="117">
        <v>39050</v>
      </c>
      <c r="D2" s="101">
        <v>94120</v>
      </c>
      <c r="E2" s="101">
        <f t="shared" ref="E2:E8" si="0">C2/D2</f>
        <v>0.4148958776030599</v>
      </c>
      <c r="F2" s="101">
        <v>78100</v>
      </c>
      <c r="G2" s="298">
        <f t="shared" ref="G2:G8" si="1">B2*E2</f>
        <v>0.82979175520611981</v>
      </c>
      <c r="H2" s="301">
        <f>G2</f>
        <v>0.82979175520611981</v>
      </c>
    </row>
    <row r="3" spans="1:8" ht="15.75" x14ac:dyDescent="0.2">
      <c r="A3" s="124">
        <v>43927</v>
      </c>
      <c r="B3" s="125">
        <v>5</v>
      </c>
      <c r="C3" s="117">
        <v>46000</v>
      </c>
      <c r="D3" s="101">
        <v>105729</v>
      </c>
      <c r="E3" s="101">
        <f t="shared" si="0"/>
        <v>0.43507457745746198</v>
      </c>
      <c r="F3" s="101">
        <v>230000</v>
      </c>
      <c r="G3" s="298">
        <f t="shared" si="1"/>
        <v>2.1753728872873097</v>
      </c>
      <c r="H3" s="301">
        <f>H2+G3</f>
        <v>3.0051646424934297</v>
      </c>
    </row>
    <row r="4" spans="1:8" ht="15.75" x14ac:dyDescent="0.2">
      <c r="A4" s="124">
        <v>43938</v>
      </c>
      <c r="B4" s="125">
        <v>100</v>
      </c>
      <c r="C4" s="117">
        <v>56000</v>
      </c>
      <c r="D4" s="101">
        <v>130032.62</v>
      </c>
      <c r="E4" s="101">
        <f t="shared" si="0"/>
        <v>0.430661167943859</v>
      </c>
      <c r="F4" s="101">
        <v>5600000</v>
      </c>
      <c r="G4" s="298">
        <f t="shared" si="1"/>
        <v>43.066116794385898</v>
      </c>
      <c r="H4" s="301">
        <f t="shared" ref="H4:H8" si="2">H3+G4</f>
        <v>46.071281436879332</v>
      </c>
    </row>
    <row r="5" spans="1:8" ht="15.75" x14ac:dyDescent="0.2">
      <c r="A5" s="124">
        <v>43992</v>
      </c>
      <c r="B5" s="125">
        <v>10</v>
      </c>
      <c r="C5" s="117">
        <v>82800</v>
      </c>
      <c r="D5" s="101">
        <v>210032.63</v>
      </c>
      <c r="E5" s="101">
        <f t="shared" si="0"/>
        <v>0.39422445931377426</v>
      </c>
      <c r="F5" s="101">
        <v>828828.00100000005</v>
      </c>
      <c r="G5" s="298">
        <f t="shared" si="1"/>
        <v>3.9422445931377426</v>
      </c>
      <c r="H5" s="301">
        <f t="shared" si="2"/>
        <v>50.013526030017076</v>
      </c>
    </row>
    <row r="6" spans="1:8" ht="15.75" x14ac:dyDescent="0.2">
      <c r="A6" s="124">
        <v>44060</v>
      </c>
      <c r="B6" s="125">
        <v>2</v>
      </c>
      <c r="C6" s="117">
        <v>117000</v>
      </c>
      <c r="D6" s="101">
        <v>294821.82</v>
      </c>
      <c r="E6" s="101">
        <f t="shared" si="0"/>
        <v>0.39684986681107931</v>
      </c>
      <c r="F6" s="101">
        <v>234234.00099999999</v>
      </c>
      <c r="G6" s="298">
        <f t="shared" si="1"/>
        <v>0.79369973362215862</v>
      </c>
      <c r="H6" s="301">
        <f t="shared" si="2"/>
        <v>50.807225763639231</v>
      </c>
    </row>
    <row r="7" spans="1:8" ht="15.75" x14ac:dyDescent="0.2">
      <c r="A7" s="124">
        <v>44062</v>
      </c>
      <c r="B7" s="125">
        <v>63</v>
      </c>
      <c r="C7" s="117">
        <v>107000</v>
      </c>
      <c r="D7" s="101">
        <v>310272.28999999998</v>
      </c>
      <c r="E7" s="101">
        <f t="shared" si="0"/>
        <v>0.34485838229382332</v>
      </c>
      <c r="F7" s="101">
        <v>6747741</v>
      </c>
      <c r="G7" s="298">
        <f t="shared" si="1"/>
        <v>21.726078084510871</v>
      </c>
      <c r="H7" s="301">
        <f t="shared" si="2"/>
        <v>72.533303848150098</v>
      </c>
    </row>
    <row r="8" spans="1:8" ht="15.75" x14ac:dyDescent="0.2">
      <c r="A8" s="124">
        <v>44063</v>
      </c>
      <c r="B8" s="125">
        <v>10</v>
      </c>
      <c r="C8" s="117">
        <v>112000</v>
      </c>
      <c r="D8" s="101">
        <v>306993.62</v>
      </c>
      <c r="E8" s="101">
        <f t="shared" si="0"/>
        <v>0.36482842868200321</v>
      </c>
      <c r="F8" s="101">
        <v>1121120</v>
      </c>
      <c r="G8" s="298">
        <f t="shared" si="1"/>
        <v>3.648284286820032</v>
      </c>
      <c r="H8" s="301">
        <f t="shared" si="2"/>
        <v>76.181588134970127</v>
      </c>
    </row>
    <row r="10" spans="1:8" ht="18" x14ac:dyDescent="0.25">
      <c r="A10" s="87" t="s">
        <v>158</v>
      </c>
      <c r="B10" s="104">
        <f>SUM(B2:B9)</f>
        <v>192</v>
      </c>
      <c r="C10" s="105"/>
      <c r="D10" s="110" t="s">
        <v>228</v>
      </c>
      <c r="E10" s="370">
        <f>AVERAGE(E2:E8)</f>
        <v>0.39734182287215158</v>
      </c>
      <c r="F10" s="87"/>
      <c r="G10" s="369">
        <f>SUM(G2:G9)</f>
        <v>76.181588134970127</v>
      </c>
      <c r="H10" s="8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7"/>
  <sheetViews>
    <sheetView showGridLines="0" workbookViewId="0">
      <selection activeCell="E7" sqref="E7"/>
    </sheetView>
  </sheetViews>
  <sheetFormatPr baseColWidth="10" defaultRowHeight="14.25" x14ac:dyDescent="0.2"/>
  <cols>
    <col min="1" max="1" width="12.85546875" style="15" customWidth="1"/>
    <col min="2" max="2" width="13.85546875" style="15" customWidth="1"/>
    <col min="3" max="3" width="15.140625" style="15" customWidth="1"/>
    <col min="4" max="4" width="28" style="15" customWidth="1"/>
    <col min="5" max="5" width="14.140625" style="15" customWidth="1"/>
    <col min="6" max="6" width="17.140625" style="15" customWidth="1"/>
    <col min="7" max="7" width="14.5703125" style="15" customWidth="1"/>
    <col min="8" max="8" width="19.42578125" style="15" customWidth="1"/>
    <col min="9" max="16384" width="11.42578125" style="15"/>
  </cols>
  <sheetData>
    <row r="1" spans="1:8" x14ac:dyDescent="0.2">
      <c r="A1" s="121" t="s">
        <v>0</v>
      </c>
      <c r="B1" s="123" t="s">
        <v>158</v>
      </c>
      <c r="C1" s="121" t="s">
        <v>157</v>
      </c>
      <c r="D1" s="121" t="s">
        <v>156</v>
      </c>
      <c r="E1" s="121" t="s">
        <v>155</v>
      </c>
      <c r="F1" s="121" t="s">
        <v>154</v>
      </c>
      <c r="G1" s="121" t="s">
        <v>153</v>
      </c>
      <c r="H1" s="131" t="s">
        <v>223</v>
      </c>
    </row>
    <row r="2" spans="1:8" x14ac:dyDescent="0.2">
      <c r="A2" s="92">
        <v>43949</v>
      </c>
      <c r="B2" s="42">
        <v>6</v>
      </c>
      <c r="C2" s="27">
        <v>65000</v>
      </c>
      <c r="D2" s="66">
        <v>185004.12</v>
      </c>
      <c r="E2" s="66">
        <f>C2/D2</f>
        <v>0.35134352683605102</v>
      </c>
      <c r="F2" s="27">
        <v>386100</v>
      </c>
      <c r="G2" s="93">
        <f>B2*E2</f>
        <v>2.1080611610163063</v>
      </c>
      <c r="H2" s="299">
        <f>G2</f>
        <v>2.1080611610163063</v>
      </c>
    </row>
    <row r="3" spans="1:8" x14ac:dyDescent="0.2">
      <c r="A3" s="92">
        <v>44112</v>
      </c>
      <c r="B3" s="42">
        <v>2</v>
      </c>
      <c r="C3" s="27">
        <v>120000</v>
      </c>
      <c r="D3" s="66">
        <v>472323.92</v>
      </c>
      <c r="E3" s="66">
        <f>C3/D3</f>
        <v>0.25406293206577385</v>
      </c>
      <c r="F3" s="27">
        <v>237360</v>
      </c>
      <c r="G3" s="93">
        <f>B3*E3</f>
        <v>0.5081258641315477</v>
      </c>
      <c r="H3" s="299">
        <f>H2+G3</f>
        <v>2.6161870251478541</v>
      </c>
    </row>
    <row r="4" spans="1:8" x14ac:dyDescent="0.2">
      <c r="A4" s="92">
        <v>44112</v>
      </c>
      <c r="B4" s="42">
        <v>28</v>
      </c>
      <c r="C4" s="27">
        <v>120000</v>
      </c>
      <c r="D4" s="66">
        <v>472323.92</v>
      </c>
      <c r="E4" s="66">
        <f>C4/D4</f>
        <v>0.25406293206577385</v>
      </c>
      <c r="F4" s="27">
        <v>3323040</v>
      </c>
      <c r="G4" s="93">
        <f>B4*E4</f>
        <v>7.1137620978416676</v>
      </c>
      <c r="H4" s="24">
        <f t="shared" ref="H4:H5" si="0">H3+G4</f>
        <v>9.7299491229895221</v>
      </c>
    </row>
    <row r="5" spans="1:8" x14ac:dyDescent="0.2">
      <c r="A5" s="92">
        <v>44138</v>
      </c>
      <c r="B5" s="42">
        <v>60</v>
      </c>
      <c r="C5" s="27">
        <v>168000</v>
      </c>
      <c r="D5" s="66">
        <v>530472.94999999995</v>
      </c>
      <c r="E5" s="66">
        <f>C5/D5</f>
        <v>0.31669852345911326</v>
      </c>
      <c r="F5" s="27">
        <v>9969120</v>
      </c>
      <c r="G5" s="93">
        <f>B5*E5</f>
        <v>19.001911407546796</v>
      </c>
      <c r="H5" s="24">
        <f t="shared" si="0"/>
        <v>28.731860530536316</v>
      </c>
    </row>
    <row r="7" spans="1:8" ht="18" x14ac:dyDescent="0.25">
      <c r="A7" s="108" t="s">
        <v>158</v>
      </c>
      <c r="B7" s="104">
        <f>SUM(B2:B6)</f>
        <v>96</v>
      </c>
      <c r="C7" s="108"/>
      <c r="D7" s="108" t="s">
        <v>227</v>
      </c>
      <c r="E7" s="370">
        <f>AVERAGE(E2:E5)</f>
        <v>0.29404197860667802</v>
      </c>
      <c r="F7" s="108"/>
      <c r="G7" s="368">
        <f>SUM(G2:G6)</f>
        <v>28.731860530536316</v>
      </c>
      <c r="H7" s="10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7"/>
  <sheetViews>
    <sheetView showGridLines="0" workbookViewId="0">
      <selection activeCell="G18" sqref="G18"/>
    </sheetView>
  </sheetViews>
  <sheetFormatPr baseColWidth="10" defaultRowHeight="14.25" x14ac:dyDescent="0.2"/>
  <cols>
    <col min="1" max="1" width="11.42578125" style="15"/>
    <col min="2" max="2" width="16.140625" style="15" customWidth="1"/>
    <col min="3" max="3" width="14.28515625" style="15" customWidth="1"/>
    <col min="4" max="4" width="29.28515625" style="15" customWidth="1"/>
    <col min="5" max="5" width="15.42578125" style="15" customWidth="1"/>
    <col min="6" max="6" width="13.7109375" style="15" customWidth="1"/>
    <col min="7" max="7" width="15.28515625" style="15" customWidth="1"/>
    <col min="8" max="8" width="16.5703125" style="15" customWidth="1"/>
    <col min="9" max="25" width="11.42578125" style="15"/>
    <col min="26" max="26" width="12.28515625" style="15" customWidth="1"/>
    <col min="27" max="16384" width="11.42578125" style="15"/>
  </cols>
  <sheetData>
    <row r="1" spans="1:8" x14ac:dyDescent="0.2">
      <c r="A1" s="285" t="s">
        <v>0</v>
      </c>
      <c r="B1" s="302" t="s">
        <v>158</v>
      </c>
      <c r="C1" s="302" t="s">
        <v>166</v>
      </c>
      <c r="D1" s="285" t="s">
        <v>156</v>
      </c>
      <c r="E1" s="285" t="s">
        <v>163</v>
      </c>
      <c r="F1" s="302" t="s">
        <v>154</v>
      </c>
      <c r="G1" s="285" t="s">
        <v>153</v>
      </c>
      <c r="H1" s="304" t="s">
        <v>223</v>
      </c>
    </row>
    <row r="2" spans="1:8" x14ac:dyDescent="0.2">
      <c r="A2" s="92">
        <v>43927</v>
      </c>
      <c r="B2" s="26">
        <v>2</v>
      </c>
      <c r="C2" s="27">
        <v>6500</v>
      </c>
      <c r="D2" s="66">
        <v>105729.27</v>
      </c>
      <c r="E2" s="66">
        <f>C2/D2</f>
        <v>6.1477772427635219E-2</v>
      </c>
      <c r="F2" s="66">
        <v>13000</v>
      </c>
      <c r="G2" s="305">
        <f>B2*E2</f>
        <v>0.12295554485527044</v>
      </c>
      <c r="H2" s="300">
        <f>G2</f>
        <v>0.12295554485527044</v>
      </c>
    </row>
    <row r="3" spans="1:8" x14ac:dyDescent="0.2">
      <c r="A3" s="92">
        <v>43951</v>
      </c>
      <c r="B3" s="26">
        <v>3</v>
      </c>
      <c r="C3" s="27">
        <v>15199.99</v>
      </c>
      <c r="D3" s="66">
        <v>177691.94</v>
      </c>
      <c r="E3" s="66">
        <f>C3/D3</f>
        <v>8.5541246271496618E-2</v>
      </c>
      <c r="F3" s="66">
        <v>45599.97</v>
      </c>
      <c r="G3" s="305">
        <f>B3*E3</f>
        <v>0.25662373881448985</v>
      </c>
      <c r="H3" s="300">
        <f>H2+G3</f>
        <v>0.37957928366976029</v>
      </c>
    </row>
    <row r="4" spans="1:8" x14ac:dyDescent="0.2">
      <c r="A4" s="92">
        <v>43958</v>
      </c>
      <c r="B4" s="26">
        <v>3</v>
      </c>
      <c r="C4" s="27">
        <v>14500</v>
      </c>
      <c r="D4" s="66">
        <v>182042.31</v>
      </c>
      <c r="E4" s="66">
        <f>C4/D4</f>
        <v>7.9651812812087483E-2</v>
      </c>
      <c r="F4" s="66">
        <v>43500</v>
      </c>
      <c r="G4" s="305">
        <f>B4*E4</f>
        <v>0.23895543843626244</v>
      </c>
      <c r="H4" s="300">
        <f>H3+G4</f>
        <v>0.61853472210602267</v>
      </c>
    </row>
    <row r="6" spans="1:8" ht="18" x14ac:dyDescent="0.25">
      <c r="A6" s="282" t="s">
        <v>158</v>
      </c>
      <c r="B6" s="281">
        <f>SUM(B2:B5)</f>
        <v>8</v>
      </c>
      <c r="C6" s="292"/>
      <c r="D6" s="291" t="s">
        <v>228</v>
      </c>
      <c r="E6" s="372">
        <f>AVERAGE(E2:E4)</f>
        <v>7.5556943837073107E-2</v>
      </c>
      <c r="F6" s="282"/>
      <c r="G6" s="373">
        <f>SUM(G2:G5)</f>
        <v>0.61853472210602267</v>
      </c>
      <c r="H6" s="282"/>
    </row>
    <row r="7" spans="1:8" x14ac:dyDescent="0.2">
      <c r="A7" s="306"/>
      <c r="B7" s="306"/>
      <c r="C7" s="306"/>
      <c r="D7" s="306"/>
      <c r="E7" s="306"/>
      <c r="F7" s="306"/>
      <c r="G7" s="306"/>
      <c r="H7" s="30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3"/>
  <sheetViews>
    <sheetView showGridLines="0" workbookViewId="0">
      <selection activeCell="F38" sqref="F38"/>
    </sheetView>
  </sheetViews>
  <sheetFormatPr baseColWidth="10" defaultRowHeight="15" x14ac:dyDescent="0.25"/>
  <cols>
    <col min="1" max="1" width="14.140625" style="3" customWidth="1"/>
    <col min="2" max="3" width="11.42578125" style="3"/>
    <col min="4" max="4" width="17.7109375" style="3" customWidth="1"/>
    <col min="5" max="5" width="14" style="3" customWidth="1"/>
    <col min="6" max="6" width="15.42578125" style="3" customWidth="1"/>
    <col min="7" max="7" width="14.28515625" style="3" customWidth="1"/>
    <col min="8" max="8" width="14.42578125" style="3" customWidth="1"/>
    <col min="9" max="16384" width="11.42578125" style="3"/>
  </cols>
  <sheetData>
    <row r="1" spans="1:8" s="15" customFormat="1" ht="14.25" x14ac:dyDescent="0.2">
      <c r="A1" s="285" t="s">
        <v>0</v>
      </c>
      <c r="B1" s="285" t="s">
        <v>158</v>
      </c>
      <c r="C1" s="285" t="s">
        <v>157</v>
      </c>
      <c r="D1" s="302" t="s">
        <v>156</v>
      </c>
      <c r="E1" s="302" t="s">
        <v>163</v>
      </c>
      <c r="F1" s="302" t="s">
        <v>154</v>
      </c>
      <c r="G1" s="302" t="s">
        <v>153</v>
      </c>
      <c r="H1" s="86" t="s">
        <v>223</v>
      </c>
    </row>
    <row r="2" spans="1:8" x14ac:dyDescent="0.25">
      <c r="A2" s="82" t="s">
        <v>133</v>
      </c>
      <c r="B2" s="82" t="s">
        <v>133</v>
      </c>
      <c r="C2" s="82" t="s">
        <v>133</v>
      </c>
      <c r="D2" s="82" t="s">
        <v>133</v>
      </c>
      <c r="E2" s="82" t="s">
        <v>133</v>
      </c>
      <c r="F2" s="82" t="s">
        <v>133</v>
      </c>
      <c r="G2" s="82" t="s">
        <v>133</v>
      </c>
      <c r="H2" s="82" t="s">
        <v>133</v>
      </c>
    </row>
    <row r="3" spans="1:8" x14ac:dyDescent="0.25">
      <c r="A3" s="30"/>
      <c r="B3" s="30"/>
      <c r="C3" s="30"/>
      <c r="D3" s="30"/>
      <c r="E3" s="30"/>
      <c r="F3" s="30"/>
      <c r="G3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0"/>
  <sheetViews>
    <sheetView showGridLines="0" workbookViewId="0">
      <selection activeCell="E21" sqref="E21"/>
    </sheetView>
  </sheetViews>
  <sheetFormatPr baseColWidth="10" defaultRowHeight="15" x14ac:dyDescent="0.25"/>
  <cols>
    <col min="1" max="1" width="24.42578125" customWidth="1"/>
    <col min="2" max="2" width="11.5703125" bestFit="1" customWidth="1"/>
    <col min="3" max="3" width="17.42578125" customWidth="1"/>
    <col min="4" max="4" width="27.140625" customWidth="1"/>
    <col min="5" max="5" width="22.85546875" customWidth="1"/>
    <col min="6" max="6" width="20.140625" customWidth="1"/>
    <col min="7" max="7" width="17.42578125" customWidth="1"/>
    <col min="8" max="8" width="18.85546875" customWidth="1"/>
  </cols>
  <sheetData>
    <row r="1" spans="1:8" ht="15.75" x14ac:dyDescent="0.25">
      <c r="A1" s="95" t="s">
        <v>0</v>
      </c>
      <c r="B1" s="96" t="s">
        <v>158</v>
      </c>
      <c r="C1" s="95" t="s">
        <v>166</v>
      </c>
      <c r="D1" s="96" t="s">
        <v>156</v>
      </c>
      <c r="E1" s="95" t="s">
        <v>155</v>
      </c>
      <c r="F1" s="95" t="s">
        <v>165</v>
      </c>
      <c r="G1" s="95" t="s">
        <v>153</v>
      </c>
      <c r="H1" s="277" t="s">
        <v>225</v>
      </c>
    </row>
    <row r="2" spans="1:8" ht="15.75" x14ac:dyDescent="0.25">
      <c r="A2" s="97" t="s">
        <v>95</v>
      </c>
      <c r="B2" s="116">
        <v>1</v>
      </c>
      <c r="C2" s="117">
        <v>159000</v>
      </c>
      <c r="D2" s="82">
        <v>177691.94</v>
      </c>
      <c r="E2" s="118">
        <f t="shared" ref="E2:E7" si="0">C2/D2</f>
        <v>0.89480704639726483</v>
      </c>
      <c r="F2" s="27">
        <v>159000</v>
      </c>
      <c r="G2" s="119">
        <f t="shared" ref="G2:G7" si="1">B2*E2</f>
        <v>0.89480704639726483</v>
      </c>
      <c r="H2" s="278">
        <f>G2</f>
        <v>0.89480704639726483</v>
      </c>
    </row>
    <row r="3" spans="1:8" ht="15.75" x14ac:dyDescent="0.25">
      <c r="A3" s="97" t="s">
        <v>95</v>
      </c>
      <c r="B3" s="116">
        <v>1</v>
      </c>
      <c r="C3" s="117">
        <v>159000</v>
      </c>
      <c r="D3" s="82">
        <v>177691.94</v>
      </c>
      <c r="E3" s="82">
        <f t="shared" si="0"/>
        <v>0.89480704639726483</v>
      </c>
      <c r="F3" s="27">
        <v>159000</v>
      </c>
      <c r="G3" s="120">
        <f t="shared" si="1"/>
        <v>0.89480704639726483</v>
      </c>
      <c r="H3" s="278">
        <f>H2+G3</f>
        <v>1.7896140927945297</v>
      </c>
    </row>
    <row r="4" spans="1:8" ht="15.75" x14ac:dyDescent="0.25">
      <c r="A4" s="97" t="s">
        <v>95</v>
      </c>
      <c r="B4" s="116">
        <v>1</v>
      </c>
      <c r="C4" s="117">
        <v>145000</v>
      </c>
      <c r="D4" s="82">
        <v>177691.94</v>
      </c>
      <c r="E4" s="82">
        <f t="shared" si="0"/>
        <v>0.81601900457612198</v>
      </c>
      <c r="F4" s="27">
        <v>145000</v>
      </c>
      <c r="G4" s="120">
        <f t="shared" si="1"/>
        <v>0.81601900457612198</v>
      </c>
      <c r="H4" s="64">
        <f t="shared" ref="H4:H7" si="2">H3+G4</f>
        <v>2.6056330973706516</v>
      </c>
    </row>
    <row r="5" spans="1:8" ht="15.75" x14ac:dyDescent="0.25">
      <c r="A5" s="97" t="s">
        <v>55</v>
      </c>
      <c r="B5" s="116">
        <v>150</v>
      </c>
      <c r="C5" s="117">
        <v>29998</v>
      </c>
      <c r="D5" s="82">
        <v>294729.01</v>
      </c>
      <c r="E5" s="82">
        <f t="shared" si="0"/>
        <v>0.10178163323657892</v>
      </c>
      <c r="F5" s="27">
        <v>4504199.7</v>
      </c>
      <c r="G5" s="120">
        <f t="shared" si="1"/>
        <v>15.267244985486839</v>
      </c>
      <c r="H5" s="64">
        <f t="shared" si="2"/>
        <v>17.87287808285749</v>
      </c>
    </row>
    <row r="6" spans="1:8" ht="15.75" x14ac:dyDescent="0.25">
      <c r="A6" s="97" t="s">
        <v>56</v>
      </c>
      <c r="B6" s="116">
        <v>1</v>
      </c>
      <c r="C6" s="117">
        <v>34000</v>
      </c>
      <c r="D6" s="82">
        <v>280012.53000000003</v>
      </c>
      <c r="E6" s="82">
        <f t="shared" si="0"/>
        <v>0.12142313774315741</v>
      </c>
      <c r="F6" s="27">
        <v>34050</v>
      </c>
      <c r="G6" s="120">
        <f t="shared" si="1"/>
        <v>0.12142313774315741</v>
      </c>
      <c r="H6" s="64">
        <f t="shared" si="2"/>
        <v>17.994301220600647</v>
      </c>
    </row>
    <row r="7" spans="1:8" ht="15.75" x14ac:dyDescent="0.25">
      <c r="A7" s="97" t="s">
        <v>111</v>
      </c>
      <c r="B7" s="116">
        <v>1</v>
      </c>
      <c r="C7" s="117">
        <v>45900</v>
      </c>
      <c r="D7" s="82">
        <v>298781.93</v>
      </c>
      <c r="E7" s="82">
        <f t="shared" si="0"/>
        <v>0.15362374826349104</v>
      </c>
      <c r="F7" s="27">
        <v>45950</v>
      </c>
      <c r="G7" s="120">
        <f t="shared" si="1"/>
        <v>0.15362374826349104</v>
      </c>
      <c r="H7" s="64">
        <f t="shared" si="2"/>
        <v>18.147924968864139</v>
      </c>
    </row>
    <row r="9" spans="1:8" ht="18.75" x14ac:dyDescent="0.3">
      <c r="A9" s="279" t="s">
        <v>158</v>
      </c>
      <c r="B9" s="104">
        <f>SUM(B2:B8)</f>
        <v>155</v>
      </c>
      <c r="C9" s="87"/>
      <c r="D9" s="109" t="s">
        <v>230</v>
      </c>
      <c r="E9" s="105">
        <f>AVERAGE(E2:E7)</f>
        <v>0.49707693610231324</v>
      </c>
      <c r="F9" s="107"/>
      <c r="G9" s="280">
        <f>SUM(G2:G8)</f>
        <v>18.147924968864139</v>
      </c>
      <c r="H9" s="83"/>
    </row>
    <row r="10" spans="1:8" ht="18.75" x14ac:dyDescent="0.3">
      <c r="F10" s="9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7"/>
  <sheetViews>
    <sheetView showGridLines="0" workbookViewId="0">
      <selection activeCell="A12" sqref="A12"/>
    </sheetView>
  </sheetViews>
  <sheetFormatPr baseColWidth="10" defaultRowHeight="15" x14ac:dyDescent="0.25"/>
  <cols>
    <col min="1" max="1" width="15.42578125" customWidth="1"/>
    <col min="2" max="2" width="18" customWidth="1"/>
    <col min="3" max="3" width="18.5703125" customWidth="1"/>
    <col min="4" max="4" width="29.42578125" customWidth="1"/>
    <col min="5" max="5" width="18.85546875" customWidth="1"/>
    <col min="6" max="6" width="17.140625" customWidth="1"/>
    <col min="7" max="7" width="21.42578125" customWidth="1"/>
    <col min="8" max="8" width="17.140625" customWidth="1"/>
  </cols>
  <sheetData>
    <row r="1" spans="1:8" ht="15.75" x14ac:dyDescent="0.25">
      <c r="A1" s="95" t="s">
        <v>0</v>
      </c>
      <c r="B1" s="96" t="s">
        <v>158</v>
      </c>
      <c r="C1" s="95" t="s">
        <v>166</v>
      </c>
      <c r="D1" s="95" t="s">
        <v>156</v>
      </c>
      <c r="E1" s="95" t="s">
        <v>155</v>
      </c>
      <c r="F1" s="95" t="s">
        <v>165</v>
      </c>
      <c r="G1" s="95" t="s">
        <v>153</v>
      </c>
      <c r="H1" s="277" t="s">
        <v>223</v>
      </c>
    </row>
    <row r="2" spans="1:8" ht="15.75" x14ac:dyDescent="0.25">
      <c r="A2" s="97" t="s">
        <v>18</v>
      </c>
      <c r="B2" s="98">
        <v>1</v>
      </c>
      <c r="C2" s="99">
        <v>87000</v>
      </c>
      <c r="D2" s="115">
        <v>182042.31</v>
      </c>
      <c r="E2" s="100">
        <f t="shared" ref="E2:E10" si="0">C2/D2</f>
        <v>0.47791087687252487</v>
      </c>
      <c r="F2" s="113">
        <v>86130</v>
      </c>
      <c r="G2" s="100">
        <f t="shared" ref="G2:G10" si="1">B2*E2</f>
        <v>0.47791087687252487</v>
      </c>
      <c r="H2" s="64">
        <f>G2</f>
        <v>0.47791087687252487</v>
      </c>
    </row>
    <row r="3" spans="1:8" ht="15.75" x14ac:dyDescent="0.25">
      <c r="A3" s="97" t="s">
        <v>110</v>
      </c>
      <c r="B3" s="98">
        <v>1</v>
      </c>
      <c r="C3" s="99">
        <v>16200</v>
      </c>
      <c r="D3" s="115">
        <v>195003.91</v>
      </c>
      <c r="E3" s="100">
        <f t="shared" si="0"/>
        <v>8.3075257311507236E-2</v>
      </c>
      <c r="F3" s="113">
        <v>15988</v>
      </c>
      <c r="G3" s="100">
        <f t="shared" si="1"/>
        <v>8.3075257311507236E-2</v>
      </c>
      <c r="H3" s="64">
        <f>H2+G3</f>
        <v>0.56098613418403209</v>
      </c>
    </row>
    <row r="4" spans="1:8" ht="15.75" x14ac:dyDescent="0.25">
      <c r="A4" s="97" t="s">
        <v>57</v>
      </c>
      <c r="B4" s="98">
        <v>21</v>
      </c>
      <c r="C4" s="99">
        <v>40800</v>
      </c>
      <c r="D4" s="115">
        <v>285012.42</v>
      </c>
      <c r="E4" s="100">
        <f t="shared" si="0"/>
        <v>0.14315165633834484</v>
      </c>
      <c r="F4" s="113">
        <v>847375.2</v>
      </c>
      <c r="G4" s="100">
        <f t="shared" si="1"/>
        <v>3.0061847831052417</v>
      </c>
      <c r="H4" s="64">
        <f t="shared" ref="H4:H10" si="2">H3+G4</f>
        <v>3.5671709172892738</v>
      </c>
    </row>
    <row r="5" spans="1:8" ht="15.75" x14ac:dyDescent="0.25">
      <c r="A5" s="97" t="s">
        <v>57</v>
      </c>
      <c r="B5" s="98">
        <v>5</v>
      </c>
      <c r="C5" s="99">
        <v>40800</v>
      </c>
      <c r="D5" s="115">
        <v>285012.42</v>
      </c>
      <c r="E5" s="100">
        <f t="shared" si="0"/>
        <v>0.14315165633834484</v>
      </c>
      <c r="F5" s="113">
        <v>201756</v>
      </c>
      <c r="G5" s="100">
        <f t="shared" si="1"/>
        <v>0.71575828169172417</v>
      </c>
      <c r="H5" s="64">
        <f t="shared" si="2"/>
        <v>4.2829291989809981</v>
      </c>
    </row>
    <row r="6" spans="1:8" ht="15.75" x14ac:dyDescent="0.25">
      <c r="A6" s="97" t="s">
        <v>57</v>
      </c>
      <c r="B6" s="98">
        <v>27</v>
      </c>
      <c r="C6" s="99">
        <v>40800</v>
      </c>
      <c r="D6" s="115">
        <v>285012.42</v>
      </c>
      <c r="E6" s="100">
        <f t="shared" si="0"/>
        <v>0.14315165633834484</v>
      </c>
      <c r="F6" s="113">
        <v>1089482.3999999999</v>
      </c>
      <c r="G6" s="100">
        <f t="shared" si="1"/>
        <v>3.8650947211353106</v>
      </c>
      <c r="H6" s="64">
        <f t="shared" si="2"/>
        <v>8.1480239201163087</v>
      </c>
    </row>
    <row r="7" spans="1:8" ht="15.75" x14ac:dyDescent="0.25">
      <c r="A7" s="97" t="s">
        <v>57</v>
      </c>
      <c r="B7" s="98">
        <v>1</v>
      </c>
      <c r="C7" s="99">
        <v>40800</v>
      </c>
      <c r="D7" s="115">
        <v>285012.42</v>
      </c>
      <c r="E7" s="100">
        <f t="shared" si="0"/>
        <v>0.14315165633834484</v>
      </c>
      <c r="F7" s="113">
        <v>40342</v>
      </c>
      <c r="G7" s="100">
        <f t="shared" si="1"/>
        <v>0.14315165633834484</v>
      </c>
      <c r="H7" s="64">
        <f t="shared" si="2"/>
        <v>8.2911755764546538</v>
      </c>
    </row>
    <row r="8" spans="1:8" ht="15.75" x14ac:dyDescent="0.25">
      <c r="A8" s="97" t="s">
        <v>57</v>
      </c>
      <c r="B8" s="98">
        <v>93</v>
      </c>
      <c r="C8" s="99">
        <v>40800</v>
      </c>
      <c r="D8" s="115">
        <v>285012.42</v>
      </c>
      <c r="E8" s="100">
        <f t="shared" si="0"/>
        <v>0.14315165633834484</v>
      </c>
      <c r="F8" s="113">
        <v>3752661.6</v>
      </c>
      <c r="G8" s="100">
        <f t="shared" si="1"/>
        <v>13.31310403946607</v>
      </c>
      <c r="H8" s="64">
        <f t="shared" si="2"/>
        <v>21.604279615920724</v>
      </c>
    </row>
    <row r="9" spans="1:8" ht="15.75" x14ac:dyDescent="0.25">
      <c r="A9" s="97" t="s">
        <v>100</v>
      </c>
      <c r="B9" s="98">
        <v>1</v>
      </c>
      <c r="C9" s="99">
        <v>40000</v>
      </c>
      <c r="D9" s="115">
        <v>294821.82</v>
      </c>
      <c r="E9" s="100">
        <f t="shared" si="0"/>
        <v>0.13567516814053993</v>
      </c>
      <c r="F9" s="113">
        <v>39550</v>
      </c>
      <c r="G9" s="100">
        <f t="shared" si="1"/>
        <v>0.13567516814053993</v>
      </c>
      <c r="H9" s="64">
        <f t="shared" si="2"/>
        <v>21.739954784061265</v>
      </c>
    </row>
    <row r="10" spans="1:8" ht="15.75" x14ac:dyDescent="0.25">
      <c r="A10" s="97" t="s">
        <v>60</v>
      </c>
      <c r="B10" s="98">
        <v>1</v>
      </c>
      <c r="C10" s="99">
        <v>40000.01</v>
      </c>
      <c r="D10" s="115">
        <v>310272.28999999998</v>
      </c>
      <c r="E10" s="100">
        <f t="shared" si="0"/>
        <v>0.12891905364800707</v>
      </c>
      <c r="F10" s="113">
        <v>39550.009900000005</v>
      </c>
      <c r="G10" s="100">
        <f t="shared" si="1"/>
        <v>0.12891905364800707</v>
      </c>
      <c r="H10" s="64">
        <f t="shared" si="2"/>
        <v>21.868873837709273</v>
      </c>
    </row>
    <row r="11" spans="1:8" ht="15.75" x14ac:dyDescent="0.25">
      <c r="A11" s="90"/>
      <c r="B11" s="90"/>
      <c r="C11" s="90"/>
      <c r="D11" s="90"/>
      <c r="E11" s="90"/>
      <c r="F11" s="90"/>
      <c r="G11" s="90"/>
    </row>
    <row r="12" spans="1:8" ht="18" x14ac:dyDescent="0.25">
      <c r="A12" s="111" t="s">
        <v>158</v>
      </c>
      <c r="B12" s="102">
        <f>SUM(B2:B11)</f>
        <v>151</v>
      </c>
      <c r="C12" s="103"/>
      <c r="D12" s="111" t="s">
        <v>227</v>
      </c>
      <c r="E12" s="103">
        <f>AVERAGE(E2:E10)</f>
        <v>0.17125984862936702</v>
      </c>
      <c r="F12" s="143"/>
      <c r="G12" s="103">
        <f>SUM(G2:G11)</f>
        <v>21.868873837709273</v>
      </c>
      <c r="H12" s="83"/>
    </row>
    <row r="13" spans="1:8" ht="15.75" x14ac:dyDescent="0.25">
      <c r="A13" s="90"/>
      <c r="B13" s="90"/>
      <c r="C13" s="90"/>
      <c r="D13" s="90"/>
      <c r="E13" s="90"/>
      <c r="F13" s="90"/>
      <c r="G13" s="90"/>
    </row>
    <row r="14" spans="1:8" ht="15.75" x14ac:dyDescent="0.25">
      <c r="A14" s="90"/>
      <c r="B14" s="90"/>
      <c r="C14" s="90"/>
      <c r="D14" s="90"/>
      <c r="E14" s="90"/>
      <c r="F14" s="90"/>
      <c r="G14" s="90"/>
    </row>
    <row r="15" spans="1:8" ht="15.75" x14ac:dyDescent="0.25">
      <c r="A15" s="90"/>
      <c r="B15" s="90"/>
      <c r="C15" s="90"/>
      <c r="D15" s="90"/>
      <c r="E15" s="90"/>
      <c r="F15" s="90"/>
      <c r="G15" s="90"/>
    </row>
    <row r="16" spans="1:8" ht="15.75" x14ac:dyDescent="0.25">
      <c r="A16" s="90"/>
      <c r="B16" s="90"/>
      <c r="C16" s="90"/>
      <c r="D16" s="90"/>
      <c r="E16" s="90"/>
      <c r="F16" s="90"/>
      <c r="G16" s="90"/>
    </row>
    <row r="17" spans="1:7" ht="15.75" x14ac:dyDescent="0.25">
      <c r="A17" s="90"/>
      <c r="B17" s="90"/>
      <c r="C17" s="90"/>
      <c r="D17" s="90"/>
      <c r="E17" s="90"/>
      <c r="F17" s="90"/>
      <c r="G17" s="9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81"/>
  <sheetViews>
    <sheetView showGridLines="0" topLeftCell="A55" workbookViewId="0">
      <selection activeCell="F83" sqref="F83"/>
    </sheetView>
  </sheetViews>
  <sheetFormatPr baseColWidth="10" defaultRowHeight="14.25" x14ac:dyDescent="0.2"/>
  <cols>
    <col min="1" max="1" width="23.28515625" style="122" customWidth="1"/>
    <col min="2" max="2" width="14.42578125" style="15" customWidth="1"/>
    <col min="3" max="3" width="16" style="15" customWidth="1"/>
    <col min="4" max="4" width="30.85546875" style="15" customWidth="1"/>
    <col min="5" max="5" width="21.28515625" style="122" customWidth="1"/>
    <col min="6" max="6" width="19" style="15" customWidth="1"/>
    <col min="7" max="7" width="21" style="15" customWidth="1"/>
    <col min="8" max="8" width="19" style="15" customWidth="1"/>
    <col min="9" max="16384" width="11.42578125" style="15"/>
  </cols>
  <sheetData>
    <row r="1" spans="1:8" x14ac:dyDescent="0.2">
      <c r="A1" s="132" t="s">
        <v>0</v>
      </c>
      <c r="B1" s="132" t="s">
        <v>158</v>
      </c>
      <c r="C1" s="132" t="s">
        <v>166</v>
      </c>
      <c r="D1" s="132" t="s">
        <v>156</v>
      </c>
      <c r="E1" s="132" t="s">
        <v>155</v>
      </c>
      <c r="F1" s="132" t="s">
        <v>154</v>
      </c>
      <c r="G1" s="132" t="s">
        <v>162</v>
      </c>
      <c r="H1" s="247" t="s">
        <v>225</v>
      </c>
    </row>
    <row r="2" spans="1:8" x14ac:dyDescent="0.2">
      <c r="A2" s="130">
        <v>43936</v>
      </c>
      <c r="B2" s="26">
        <v>2</v>
      </c>
      <c r="C2" s="27">
        <v>119088</v>
      </c>
      <c r="D2" s="27">
        <v>134804.72</v>
      </c>
      <c r="E2" s="66">
        <f t="shared" ref="E2:E33" si="0">C2/D2</f>
        <v>0.88341120399938522</v>
      </c>
      <c r="F2" s="27">
        <v>238176</v>
      </c>
      <c r="G2" s="307">
        <f t="shared" ref="G2:G33" si="1">B2*E2</f>
        <v>1.7668224079987704</v>
      </c>
      <c r="H2" s="308">
        <f>G2</f>
        <v>1.7668224079987704</v>
      </c>
    </row>
    <row r="3" spans="1:8" x14ac:dyDescent="0.2">
      <c r="A3" s="130">
        <v>43943</v>
      </c>
      <c r="B3" s="26">
        <v>1</v>
      </c>
      <c r="C3" s="27">
        <v>205775</v>
      </c>
      <c r="D3" s="27">
        <v>200058.83</v>
      </c>
      <c r="E3" s="66">
        <f t="shared" si="0"/>
        <v>1.0285724454151812</v>
      </c>
      <c r="F3" s="27">
        <v>205775</v>
      </c>
      <c r="G3" s="307">
        <f t="shared" si="1"/>
        <v>1.0285724454151812</v>
      </c>
      <c r="H3" s="308">
        <f>H2+G3</f>
        <v>2.7953948534139519</v>
      </c>
    </row>
    <row r="4" spans="1:8" x14ac:dyDescent="0.2">
      <c r="A4" s="130">
        <v>43949</v>
      </c>
      <c r="B4" s="26">
        <v>2</v>
      </c>
      <c r="C4" s="27">
        <v>235000</v>
      </c>
      <c r="D4" s="27">
        <v>185004.12</v>
      </c>
      <c r="E4" s="66">
        <f t="shared" si="0"/>
        <v>1.2702419816380306</v>
      </c>
      <c r="F4" s="27">
        <v>470000</v>
      </c>
      <c r="G4" s="307">
        <f t="shared" si="1"/>
        <v>2.5404839632760612</v>
      </c>
      <c r="H4" s="308">
        <f t="shared" ref="H4:H67" si="2">H3+G4</f>
        <v>5.3358788166900126</v>
      </c>
    </row>
    <row r="5" spans="1:8" x14ac:dyDescent="0.2">
      <c r="A5" s="130">
        <v>43958</v>
      </c>
      <c r="B5" s="26">
        <v>10</v>
      </c>
      <c r="C5" s="27">
        <v>229999</v>
      </c>
      <c r="D5" s="27">
        <v>182042.31</v>
      </c>
      <c r="E5" s="66">
        <f t="shared" si="0"/>
        <v>1.2634370548253315</v>
      </c>
      <c r="F5" s="27">
        <v>2299990</v>
      </c>
      <c r="G5" s="307">
        <f t="shared" si="1"/>
        <v>12.634370548253315</v>
      </c>
      <c r="H5" s="308">
        <f t="shared" si="2"/>
        <v>17.970249364943328</v>
      </c>
    </row>
    <row r="6" spans="1:8" x14ac:dyDescent="0.2">
      <c r="A6" s="130">
        <v>43969</v>
      </c>
      <c r="B6" s="26">
        <v>5</v>
      </c>
      <c r="C6" s="27">
        <v>140000</v>
      </c>
      <c r="D6" s="27">
        <v>188031.86</v>
      </c>
      <c r="E6" s="66">
        <f t="shared" si="0"/>
        <v>0.74455467280917187</v>
      </c>
      <c r="F6" s="27">
        <v>700000</v>
      </c>
      <c r="G6" s="307">
        <f t="shared" si="1"/>
        <v>3.7227733640458593</v>
      </c>
      <c r="H6" s="308">
        <f t="shared" si="2"/>
        <v>21.693022728989188</v>
      </c>
    </row>
    <row r="7" spans="1:8" x14ac:dyDescent="0.2">
      <c r="A7" s="130">
        <v>44019</v>
      </c>
      <c r="B7" s="26">
        <v>37</v>
      </c>
      <c r="C7" s="27">
        <v>155000</v>
      </c>
      <c r="D7" s="27">
        <v>222482.96</v>
      </c>
      <c r="E7" s="66">
        <f t="shared" si="0"/>
        <v>0.69668256840883458</v>
      </c>
      <c r="F7" s="27">
        <v>5740735</v>
      </c>
      <c r="G7" s="307">
        <f t="shared" si="1"/>
        <v>25.777255031126881</v>
      </c>
      <c r="H7" s="308">
        <f t="shared" si="2"/>
        <v>47.470277760116069</v>
      </c>
    </row>
    <row r="8" spans="1:8" x14ac:dyDescent="0.2">
      <c r="A8" s="130">
        <v>44026</v>
      </c>
      <c r="B8" s="26">
        <v>43</v>
      </c>
      <c r="C8" s="27">
        <v>184999</v>
      </c>
      <c r="D8" s="27">
        <v>231002.35</v>
      </c>
      <c r="E8" s="66">
        <f t="shared" si="0"/>
        <v>0.80085332465232495</v>
      </c>
      <c r="F8" s="27">
        <v>7962911.9570000004</v>
      </c>
      <c r="G8" s="307">
        <f t="shared" si="1"/>
        <v>34.436692960049974</v>
      </c>
      <c r="H8" s="308">
        <f t="shared" si="2"/>
        <v>81.906970720166044</v>
      </c>
    </row>
    <row r="9" spans="1:8" x14ac:dyDescent="0.2">
      <c r="A9" s="130">
        <v>44026</v>
      </c>
      <c r="B9" s="26">
        <v>57</v>
      </c>
      <c r="C9" s="27">
        <v>180000</v>
      </c>
      <c r="D9" s="27">
        <v>231002.35</v>
      </c>
      <c r="E9" s="66">
        <f t="shared" si="0"/>
        <v>0.77921285216362512</v>
      </c>
      <c r="F9" s="27">
        <v>10270260</v>
      </c>
      <c r="G9" s="307">
        <f t="shared" si="1"/>
        <v>44.41513257332663</v>
      </c>
      <c r="H9" s="308">
        <f t="shared" si="2"/>
        <v>126.32210329349267</v>
      </c>
    </row>
    <row r="10" spans="1:8" x14ac:dyDescent="0.2">
      <c r="A10" s="130">
        <v>44026</v>
      </c>
      <c r="B10" s="26">
        <v>30</v>
      </c>
      <c r="C10" s="27">
        <v>180000</v>
      </c>
      <c r="D10" s="27">
        <v>231002.35</v>
      </c>
      <c r="E10" s="66">
        <f t="shared" si="0"/>
        <v>0.77921285216362512</v>
      </c>
      <c r="F10" s="27">
        <v>5405400</v>
      </c>
      <c r="G10" s="307">
        <f t="shared" si="1"/>
        <v>23.376385564908755</v>
      </c>
      <c r="H10" s="308">
        <f t="shared" si="2"/>
        <v>149.69848885840142</v>
      </c>
    </row>
    <row r="11" spans="1:8" x14ac:dyDescent="0.2">
      <c r="A11" s="130">
        <v>44026</v>
      </c>
      <c r="B11" s="26">
        <v>60</v>
      </c>
      <c r="C11" s="27">
        <v>160000</v>
      </c>
      <c r="D11" s="27">
        <v>231002.35</v>
      </c>
      <c r="E11" s="66">
        <f t="shared" si="0"/>
        <v>0.69263364636766678</v>
      </c>
      <c r="F11" s="27">
        <v>9609600</v>
      </c>
      <c r="G11" s="307">
        <f t="shared" si="1"/>
        <v>41.558018782060003</v>
      </c>
      <c r="H11" s="308">
        <f t="shared" si="2"/>
        <v>191.25650764046142</v>
      </c>
    </row>
    <row r="12" spans="1:8" x14ac:dyDescent="0.2">
      <c r="A12" s="130">
        <v>44026</v>
      </c>
      <c r="B12" s="26">
        <v>30</v>
      </c>
      <c r="C12" s="27">
        <v>175000</v>
      </c>
      <c r="D12" s="27">
        <v>231002.35</v>
      </c>
      <c r="E12" s="66">
        <f t="shared" si="0"/>
        <v>0.75756805071463562</v>
      </c>
      <c r="F12" s="27">
        <v>5255250</v>
      </c>
      <c r="G12" s="307">
        <f t="shared" si="1"/>
        <v>22.72704152143907</v>
      </c>
      <c r="H12" s="308">
        <f t="shared" si="2"/>
        <v>213.9835491619005</v>
      </c>
    </row>
    <row r="13" spans="1:8" x14ac:dyDescent="0.2">
      <c r="A13" s="130">
        <v>44027</v>
      </c>
      <c r="B13" s="26">
        <v>75</v>
      </c>
      <c r="C13" s="27">
        <v>159999.99</v>
      </c>
      <c r="D13" s="27">
        <v>235012.53</v>
      </c>
      <c r="E13" s="66">
        <f t="shared" si="0"/>
        <v>0.68081472081509864</v>
      </c>
      <c r="F13" s="27">
        <v>12011999.24925</v>
      </c>
      <c r="G13" s="307">
        <f t="shared" si="1"/>
        <v>51.061104061132397</v>
      </c>
      <c r="H13" s="308">
        <f t="shared" si="2"/>
        <v>265.04465322303292</v>
      </c>
    </row>
    <row r="14" spans="1:8" x14ac:dyDescent="0.2">
      <c r="A14" s="130">
        <v>44027</v>
      </c>
      <c r="B14" s="26">
        <v>60</v>
      </c>
      <c r="C14" s="27">
        <v>155500</v>
      </c>
      <c r="D14" s="27">
        <v>235012.53</v>
      </c>
      <c r="E14" s="66">
        <f t="shared" si="0"/>
        <v>0.66166684814635202</v>
      </c>
      <c r="F14" s="27">
        <v>9339330</v>
      </c>
      <c r="G14" s="307">
        <f t="shared" si="1"/>
        <v>39.700010888781122</v>
      </c>
      <c r="H14" s="308">
        <f t="shared" si="2"/>
        <v>304.74466411181402</v>
      </c>
    </row>
    <row r="15" spans="1:8" x14ac:dyDescent="0.2">
      <c r="A15" s="130">
        <v>44029</v>
      </c>
      <c r="B15" s="26">
        <v>10</v>
      </c>
      <c r="C15" s="27">
        <v>165000</v>
      </c>
      <c r="D15" s="27">
        <v>235012.53</v>
      </c>
      <c r="E15" s="66">
        <f t="shared" si="0"/>
        <v>0.70209022472120952</v>
      </c>
      <c r="F15" s="27">
        <v>1651650</v>
      </c>
      <c r="G15" s="307">
        <f t="shared" si="1"/>
        <v>7.0209022472120957</v>
      </c>
      <c r="H15" s="308">
        <f t="shared" si="2"/>
        <v>311.76556635902614</v>
      </c>
    </row>
    <row r="16" spans="1:8" x14ac:dyDescent="0.2">
      <c r="A16" s="130">
        <v>44032</v>
      </c>
      <c r="B16" s="26">
        <v>50</v>
      </c>
      <c r="C16" s="27">
        <v>160000</v>
      </c>
      <c r="D16" s="27">
        <v>245081.79</v>
      </c>
      <c r="E16" s="66">
        <f t="shared" si="0"/>
        <v>0.65284328142045966</v>
      </c>
      <c r="F16" s="27">
        <v>8008000</v>
      </c>
      <c r="G16" s="307">
        <f t="shared" si="1"/>
        <v>32.642164071022982</v>
      </c>
      <c r="H16" s="308">
        <f t="shared" si="2"/>
        <v>344.40773043004913</v>
      </c>
    </row>
    <row r="17" spans="1:8" x14ac:dyDescent="0.2">
      <c r="A17" s="130">
        <v>44032</v>
      </c>
      <c r="B17" s="26">
        <v>30</v>
      </c>
      <c r="C17" s="27">
        <v>150000</v>
      </c>
      <c r="D17" s="27">
        <v>245081.79</v>
      </c>
      <c r="E17" s="66">
        <f t="shared" si="0"/>
        <v>0.61204057633168096</v>
      </c>
      <c r="F17" s="27">
        <v>4504500</v>
      </c>
      <c r="G17" s="307">
        <f t="shared" si="1"/>
        <v>18.361217289950428</v>
      </c>
      <c r="H17" s="308">
        <f t="shared" si="2"/>
        <v>362.76894771999957</v>
      </c>
    </row>
    <row r="18" spans="1:8" x14ac:dyDescent="0.2">
      <c r="A18" s="130">
        <v>44033</v>
      </c>
      <c r="B18" s="26">
        <v>30</v>
      </c>
      <c r="C18" s="27">
        <v>145000</v>
      </c>
      <c r="D18" s="27">
        <v>252313.95</v>
      </c>
      <c r="E18" s="66">
        <f t="shared" si="0"/>
        <v>0.57468086881442737</v>
      </c>
      <c r="F18" s="27">
        <v>4354350</v>
      </c>
      <c r="G18" s="307">
        <f t="shared" si="1"/>
        <v>17.240426064432821</v>
      </c>
      <c r="H18" s="308">
        <f t="shared" si="2"/>
        <v>380.0093737844324</v>
      </c>
    </row>
    <row r="19" spans="1:8" x14ac:dyDescent="0.2">
      <c r="A19" s="130">
        <v>44033</v>
      </c>
      <c r="B19" s="26">
        <v>20</v>
      </c>
      <c r="C19" s="27">
        <v>145000</v>
      </c>
      <c r="D19" s="27">
        <v>252313.95</v>
      </c>
      <c r="E19" s="66">
        <f t="shared" si="0"/>
        <v>0.57468086881442737</v>
      </c>
      <c r="F19" s="27">
        <v>2902900</v>
      </c>
      <c r="G19" s="307">
        <f t="shared" si="1"/>
        <v>11.493617376288547</v>
      </c>
      <c r="H19" s="308">
        <f t="shared" si="2"/>
        <v>391.50299116072097</v>
      </c>
    </row>
    <row r="20" spans="1:8" x14ac:dyDescent="0.2">
      <c r="A20" s="130">
        <v>44033</v>
      </c>
      <c r="B20" s="26">
        <v>200</v>
      </c>
      <c r="C20" s="27">
        <v>145000</v>
      </c>
      <c r="D20" s="27">
        <v>252313.95</v>
      </c>
      <c r="E20" s="66">
        <f t="shared" si="0"/>
        <v>0.57468086881442737</v>
      </c>
      <c r="F20" s="27">
        <v>29029000</v>
      </c>
      <c r="G20" s="307">
        <f t="shared" si="1"/>
        <v>114.93617376288547</v>
      </c>
      <c r="H20" s="308">
        <f t="shared" si="2"/>
        <v>506.43916492360643</v>
      </c>
    </row>
    <row r="21" spans="1:8" x14ac:dyDescent="0.2">
      <c r="A21" s="130">
        <v>44039</v>
      </c>
      <c r="B21" s="26">
        <v>50</v>
      </c>
      <c r="C21" s="27">
        <v>150000</v>
      </c>
      <c r="D21" s="27">
        <v>260068.94</v>
      </c>
      <c r="E21" s="66">
        <f t="shared" si="0"/>
        <v>0.57677014410102179</v>
      </c>
      <c r="F21" s="27">
        <v>7507500</v>
      </c>
      <c r="G21" s="307">
        <f t="shared" si="1"/>
        <v>28.838507205051091</v>
      </c>
      <c r="H21" s="308">
        <f t="shared" si="2"/>
        <v>535.27767212865751</v>
      </c>
    </row>
    <row r="22" spans="1:8" x14ac:dyDescent="0.2">
      <c r="A22" s="130">
        <v>44039</v>
      </c>
      <c r="B22" s="26">
        <v>20</v>
      </c>
      <c r="C22" s="27">
        <v>150000</v>
      </c>
      <c r="D22" s="27">
        <v>260068.94</v>
      </c>
      <c r="E22" s="66">
        <f t="shared" si="0"/>
        <v>0.57677014410102179</v>
      </c>
      <c r="F22" s="27">
        <v>3003000</v>
      </c>
      <c r="G22" s="307">
        <f t="shared" si="1"/>
        <v>11.535402882020435</v>
      </c>
      <c r="H22" s="308">
        <f t="shared" si="2"/>
        <v>546.81307501067795</v>
      </c>
    </row>
    <row r="23" spans="1:8" x14ac:dyDescent="0.2">
      <c r="A23" s="130">
        <v>44041</v>
      </c>
      <c r="B23" s="26">
        <v>150</v>
      </c>
      <c r="C23" s="27">
        <v>150000</v>
      </c>
      <c r="D23" s="27">
        <v>265883.7</v>
      </c>
      <c r="E23" s="66">
        <f t="shared" si="0"/>
        <v>0.56415643380921809</v>
      </c>
      <c r="F23" s="27">
        <v>22522500</v>
      </c>
      <c r="G23" s="307">
        <f t="shared" si="1"/>
        <v>84.623465071382711</v>
      </c>
      <c r="H23" s="308">
        <f t="shared" si="2"/>
        <v>631.43654008206067</v>
      </c>
    </row>
    <row r="24" spans="1:8" x14ac:dyDescent="0.2">
      <c r="A24" s="130">
        <v>44042</v>
      </c>
      <c r="B24" s="26">
        <v>95</v>
      </c>
      <c r="C24" s="27">
        <v>174999.99</v>
      </c>
      <c r="D24" s="27">
        <v>268022.76</v>
      </c>
      <c r="E24" s="66">
        <f t="shared" si="0"/>
        <v>0.65292958702462423</v>
      </c>
      <c r="F24" s="27">
        <v>16641624.04905</v>
      </c>
      <c r="G24" s="307">
        <f t="shared" si="1"/>
        <v>62.028310767339299</v>
      </c>
      <c r="H24" s="308">
        <f t="shared" si="2"/>
        <v>693.46485084940002</v>
      </c>
    </row>
    <row r="25" spans="1:8" x14ac:dyDescent="0.2">
      <c r="A25" s="130">
        <v>44042</v>
      </c>
      <c r="B25" s="26">
        <v>5</v>
      </c>
      <c r="C25" s="27">
        <v>180000</v>
      </c>
      <c r="D25" s="27">
        <v>268022.76</v>
      </c>
      <c r="E25" s="66">
        <f t="shared" si="0"/>
        <v>0.67158475645874249</v>
      </c>
      <c r="F25" s="27">
        <v>900900.00100000005</v>
      </c>
      <c r="G25" s="307">
        <f t="shared" si="1"/>
        <v>3.3579237822937125</v>
      </c>
      <c r="H25" s="308">
        <f t="shared" si="2"/>
        <v>696.82277463169373</v>
      </c>
    </row>
    <row r="26" spans="1:8" x14ac:dyDescent="0.2">
      <c r="A26" s="130">
        <v>44046</v>
      </c>
      <c r="B26" s="26">
        <v>3</v>
      </c>
      <c r="C26" s="27">
        <v>172801</v>
      </c>
      <c r="D26" s="27">
        <v>265980.03999999998</v>
      </c>
      <c r="E26" s="66">
        <f t="shared" si="0"/>
        <v>0.64967656971553212</v>
      </c>
      <c r="F26" s="27">
        <v>518921.40399999998</v>
      </c>
      <c r="G26" s="307">
        <f t="shared" si="1"/>
        <v>1.9490297091465965</v>
      </c>
      <c r="H26" s="308">
        <f t="shared" si="2"/>
        <v>698.77180434084028</v>
      </c>
    </row>
    <row r="27" spans="1:8" x14ac:dyDescent="0.2">
      <c r="A27" s="130">
        <v>44046</v>
      </c>
      <c r="B27" s="26">
        <v>2</v>
      </c>
      <c r="C27" s="27">
        <v>172801.2</v>
      </c>
      <c r="D27" s="27">
        <v>265980.03999999998</v>
      </c>
      <c r="E27" s="66">
        <f t="shared" si="0"/>
        <v>0.64967732165165482</v>
      </c>
      <c r="F27" s="27">
        <v>345948.00340000005</v>
      </c>
      <c r="G27" s="307">
        <f t="shared" si="1"/>
        <v>1.2993546433033096</v>
      </c>
      <c r="H27" s="308">
        <f t="shared" si="2"/>
        <v>700.07115898414361</v>
      </c>
    </row>
    <row r="28" spans="1:8" x14ac:dyDescent="0.2">
      <c r="A28" s="130">
        <v>44046</v>
      </c>
      <c r="B28" s="26">
        <v>26</v>
      </c>
      <c r="C28" s="27">
        <v>190000</v>
      </c>
      <c r="D28" s="27">
        <v>265980.03999999998</v>
      </c>
      <c r="E28" s="66">
        <f t="shared" si="0"/>
        <v>0.71433931658932004</v>
      </c>
      <c r="F28" s="27">
        <v>4944940</v>
      </c>
      <c r="G28" s="307">
        <f t="shared" si="1"/>
        <v>18.57282223132232</v>
      </c>
      <c r="H28" s="308">
        <f t="shared" si="2"/>
        <v>718.64398121546594</v>
      </c>
    </row>
    <row r="29" spans="1:8" x14ac:dyDescent="0.2">
      <c r="A29" s="130">
        <v>44046</v>
      </c>
      <c r="B29" s="26">
        <v>54</v>
      </c>
      <c r="C29" s="27">
        <v>190000</v>
      </c>
      <c r="D29" s="27">
        <v>265980.03999999998</v>
      </c>
      <c r="E29" s="66">
        <f t="shared" si="0"/>
        <v>0.71433931658932004</v>
      </c>
      <c r="F29" s="27">
        <v>10270260</v>
      </c>
      <c r="G29" s="307">
        <f t="shared" si="1"/>
        <v>38.574323095823281</v>
      </c>
      <c r="H29" s="308">
        <f t="shared" si="2"/>
        <v>757.21830431128922</v>
      </c>
    </row>
    <row r="30" spans="1:8" x14ac:dyDescent="0.2">
      <c r="A30" s="130">
        <v>44046</v>
      </c>
      <c r="B30" s="26">
        <v>1</v>
      </c>
      <c r="C30" s="27">
        <v>207360</v>
      </c>
      <c r="D30" s="27">
        <v>265980.03999999998</v>
      </c>
      <c r="E30" s="66">
        <f t="shared" si="0"/>
        <v>0.77960737204190211</v>
      </c>
      <c r="F30" s="27">
        <v>207567.361</v>
      </c>
      <c r="G30" s="307">
        <f t="shared" si="1"/>
        <v>0.77960737204190211</v>
      </c>
      <c r="H30" s="308">
        <f t="shared" si="2"/>
        <v>757.99791168333115</v>
      </c>
    </row>
    <row r="31" spans="1:8" x14ac:dyDescent="0.2">
      <c r="A31" s="130">
        <v>44046</v>
      </c>
      <c r="B31" s="26">
        <v>11</v>
      </c>
      <c r="C31" s="27">
        <v>200000</v>
      </c>
      <c r="D31" s="27">
        <v>265980.03999999998</v>
      </c>
      <c r="E31" s="66">
        <f t="shared" si="0"/>
        <v>0.75193612272560006</v>
      </c>
      <c r="F31" s="27">
        <v>2202200</v>
      </c>
      <c r="G31" s="307">
        <f t="shared" si="1"/>
        <v>8.2712973499816016</v>
      </c>
      <c r="H31" s="308">
        <f t="shared" si="2"/>
        <v>766.26920903331279</v>
      </c>
    </row>
    <row r="32" spans="1:8" x14ac:dyDescent="0.2">
      <c r="A32" s="130">
        <v>44047</v>
      </c>
      <c r="B32" s="26">
        <v>86</v>
      </c>
      <c r="C32" s="27">
        <v>214000</v>
      </c>
      <c r="D32" s="27">
        <v>268581.06</v>
      </c>
      <c r="E32" s="66">
        <f t="shared" si="0"/>
        <v>0.79677993675354475</v>
      </c>
      <c r="F32" s="27">
        <v>18422404</v>
      </c>
      <c r="G32" s="307">
        <f t="shared" si="1"/>
        <v>68.523074560804844</v>
      </c>
      <c r="H32" s="308">
        <f t="shared" si="2"/>
        <v>834.79228359411763</v>
      </c>
    </row>
    <row r="33" spans="1:8" x14ac:dyDescent="0.2">
      <c r="A33" s="130">
        <v>44047</v>
      </c>
      <c r="B33" s="26">
        <v>45</v>
      </c>
      <c r="C33" s="27">
        <v>215000</v>
      </c>
      <c r="D33" s="27">
        <v>268581.06</v>
      </c>
      <c r="E33" s="66">
        <f t="shared" si="0"/>
        <v>0.80050320748603798</v>
      </c>
      <c r="F33" s="27">
        <v>9684675</v>
      </c>
      <c r="G33" s="307">
        <f t="shared" si="1"/>
        <v>36.022644336871707</v>
      </c>
      <c r="H33" s="308">
        <f t="shared" si="2"/>
        <v>870.81492793098937</v>
      </c>
    </row>
    <row r="34" spans="1:8" x14ac:dyDescent="0.2">
      <c r="A34" s="130">
        <v>44047</v>
      </c>
      <c r="B34" s="26">
        <v>5</v>
      </c>
      <c r="C34" s="27">
        <v>215000</v>
      </c>
      <c r="D34" s="27">
        <v>268581.06</v>
      </c>
      <c r="E34" s="66">
        <f t="shared" ref="E34:E65" si="3">C34/D34</f>
        <v>0.80050320748603798</v>
      </c>
      <c r="F34" s="27">
        <v>1076075</v>
      </c>
      <c r="G34" s="307">
        <f t="shared" ref="G34:G65" si="4">B34*E34</f>
        <v>4.0025160374301896</v>
      </c>
      <c r="H34" s="308">
        <f t="shared" si="2"/>
        <v>874.81744396841952</v>
      </c>
    </row>
    <row r="35" spans="1:8" x14ac:dyDescent="0.2">
      <c r="A35" s="130">
        <v>44048</v>
      </c>
      <c r="B35" s="26">
        <v>8</v>
      </c>
      <c r="C35" s="27">
        <v>214999.99</v>
      </c>
      <c r="D35" s="27">
        <v>278022.71999999997</v>
      </c>
      <c r="E35" s="66">
        <f t="shared" si="3"/>
        <v>0.7733180583227155</v>
      </c>
      <c r="F35" s="27">
        <v>1721719.9199200002</v>
      </c>
      <c r="G35" s="307">
        <f t="shared" si="4"/>
        <v>6.186544466581724</v>
      </c>
      <c r="H35" s="308">
        <f t="shared" si="2"/>
        <v>881.00398843500125</v>
      </c>
    </row>
    <row r="36" spans="1:8" x14ac:dyDescent="0.2">
      <c r="A36" s="130">
        <v>44048</v>
      </c>
      <c r="B36" s="26">
        <v>90</v>
      </c>
      <c r="C36" s="27">
        <v>214900</v>
      </c>
      <c r="D36" s="27">
        <v>278022.71999999997</v>
      </c>
      <c r="E36" s="66">
        <f t="shared" si="3"/>
        <v>0.77295841145644506</v>
      </c>
      <c r="F36" s="27">
        <v>19360341</v>
      </c>
      <c r="G36" s="307">
        <f t="shared" si="4"/>
        <v>69.566257031080056</v>
      </c>
      <c r="H36" s="308">
        <f t="shared" si="2"/>
        <v>950.57024546608136</v>
      </c>
    </row>
    <row r="37" spans="1:8" x14ac:dyDescent="0.2">
      <c r="A37" s="130">
        <v>44048</v>
      </c>
      <c r="B37" s="26">
        <v>156</v>
      </c>
      <c r="C37" s="27">
        <v>214900</v>
      </c>
      <c r="D37" s="27">
        <v>278022.71999999997</v>
      </c>
      <c r="E37" s="66">
        <f t="shared" si="3"/>
        <v>0.77295841145644506</v>
      </c>
      <c r="F37" s="27">
        <v>33557924.399999999</v>
      </c>
      <c r="G37" s="307">
        <f t="shared" si="4"/>
        <v>120.58151218720543</v>
      </c>
      <c r="H37" s="308">
        <f t="shared" si="2"/>
        <v>1071.1517576532867</v>
      </c>
    </row>
    <row r="38" spans="1:8" x14ac:dyDescent="0.2">
      <c r="A38" s="130">
        <v>44048</v>
      </c>
      <c r="B38" s="26">
        <v>10</v>
      </c>
      <c r="C38" s="27">
        <v>214900</v>
      </c>
      <c r="D38" s="27">
        <v>278022.71999999997</v>
      </c>
      <c r="E38" s="66">
        <f t="shared" si="3"/>
        <v>0.77295841145644506</v>
      </c>
      <c r="F38" s="27">
        <v>2151149</v>
      </c>
      <c r="G38" s="307">
        <f t="shared" si="4"/>
        <v>7.7295841145644504</v>
      </c>
      <c r="H38" s="308">
        <f t="shared" si="2"/>
        <v>1078.8813417678512</v>
      </c>
    </row>
    <row r="39" spans="1:8" x14ac:dyDescent="0.2">
      <c r="A39" s="130">
        <v>44048</v>
      </c>
      <c r="B39" s="26">
        <v>5</v>
      </c>
      <c r="C39" s="27">
        <v>214999.99</v>
      </c>
      <c r="D39" s="27">
        <v>278022.71999999997</v>
      </c>
      <c r="E39" s="66">
        <f t="shared" si="3"/>
        <v>0.7733180583227155</v>
      </c>
      <c r="F39" s="27">
        <v>1076074.94995</v>
      </c>
      <c r="G39" s="307">
        <f t="shared" si="4"/>
        <v>3.8665902916135773</v>
      </c>
      <c r="H39" s="308">
        <f t="shared" si="2"/>
        <v>1082.7479320594648</v>
      </c>
    </row>
    <row r="40" spans="1:8" x14ac:dyDescent="0.2">
      <c r="A40" s="130">
        <v>44048</v>
      </c>
      <c r="B40" s="26">
        <v>24</v>
      </c>
      <c r="C40" s="27">
        <v>250000</v>
      </c>
      <c r="D40" s="27">
        <v>278022.71999999997</v>
      </c>
      <c r="E40" s="66">
        <f t="shared" si="3"/>
        <v>0.89920708638488256</v>
      </c>
      <c r="F40" s="27">
        <v>6006000</v>
      </c>
      <c r="G40" s="307">
        <f t="shared" si="4"/>
        <v>21.580970073237182</v>
      </c>
      <c r="H40" s="308">
        <f t="shared" si="2"/>
        <v>1104.3289021327021</v>
      </c>
    </row>
    <row r="41" spans="1:8" x14ac:dyDescent="0.2">
      <c r="A41" s="130">
        <v>44048</v>
      </c>
      <c r="B41" s="26">
        <v>1</v>
      </c>
      <c r="C41" s="27">
        <v>257999.99</v>
      </c>
      <c r="D41" s="27">
        <v>278022.71999999997</v>
      </c>
      <c r="E41" s="66">
        <f t="shared" si="3"/>
        <v>0.9279816771809154</v>
      </c>
      <c r="F41" s="27">
        <v>258257.99098999999</v>
      </c>
      <c r="G41" s="307">
        <f t="shared" si="4"/>
        <v>0.9279816771809154</v>
      </c>
      <c r="H41" s="308">
        <f t="shared" si="2"/>
        <v>1105.256883809883</v>
      </c>
    </row>
    <row r="42" spans="1:8" x14ac:dyDescent="0.2">
      <c r="A42" s="130">
        <v>44049</v>
      </c>
      <c r="B42" s="26">
        <v>5</v>
      </c>
      <c r="C42" s="27">
        <v>257999.99</v>
      </c>
      <c r="D42" s="27">
        <v>294729.01</v>
      </c>
      <c r="E42" s="66">
        <f t="shared" si="3"/>
        <v>0.87538037059874074</v>
      </c>
      <c r="F42" s="27">
        <v>1291289.94995</v>
      </c>
      <c r="G42" s="307">
        <f t="shared" si="4"/>
        <v>4.3769018529937034</v>
      </c>
      <c r="H42" s="308">
        <f t="shared" si="2"/>
        <v>1109.6337856628768</v>
      </c>
    </row>
    <row r="43" spans="1:8" x14ac:dyDescent="0.2">
      <c r="A43" s="130">
        <v>44049</v>
      </c>
      <c r="B43" s="26">
        <v>50</v>
      </c>
      <c r="C43" s="27">
        <v>250000</v>
      </c>
      <c r="D43" s="27">
        <v>294729.01</v>
      </c>
      <c r="E43" s="66">
        <f t="shared" si="3"/>
        <v>0.84823682609323048</v>
      </c>
      <c r="F43" s="27">
        <v>12512500</v>
      </c>
      <c r="G43" s="307">
        <f t="shared" si="4"/>
        <v>42.411841304661522</v>
      </c>
      <c r="H43" s="308">
        <f t="shared" si="2"/>
        <v>1152.0456269675383</v>
      </c>
    </row>
    <row r="44" spans="1:8" x14ac:dyDescent="0.2">
      <c r="A44" s="130">
        <v>44049</v>
      </c>
      <c r="B44" s="26">
        <v>48</v>
      </c>
      <c r="C44" s="27">
        <v>294995</v>
      </c>
      <c r="D44" s="27">
        <v>294729.01</v>
      </c>
      <c r="E44" s="66">
        <f t="shared" si="3"/>
        <v>1.0009024900534902</v>
      </c>
      <c r="F44" s="27">
        <v>14173919.76</v>
      </c>
      <c r="G44" s="307">
        <f t="shared" si="4"/>
        <v>48.043319522567529</v>
      </c>
      <c r="H44" s="308">
        <f t="shared" si="2"/>
        <v>1200.0889464901059</v>
      </c>
    </row>
    <row r="45" spans="1:8" x14ac:dyDescent="0.2">
      <c r="A45" s="130">
        <v>44050</v>
      </c>
      <c r="B45" s="26">
        <v>50</v>
      </c>
      <c r="C45" s="27">
        <v>292495</v>
      </c>
      <c r="D45" s="27">
        <v>294729.01</v>
      </c>
      <c r="E45" s="66">
        <f t="shared" si="3"/>
        <v>0.99242012179255779</v>
      </c>
      <c r="F45" s="27">
        <v>14639374.75</v>
      </c>
      <c r="G45" s="307">
        <f t="shared" si="4"/>
        <v>49.62100608962789</v>
      </c>
      <c r="H45" s="308">
        <f t="shared" si="2"/>
        <v>1249.7099525797337</v>
      </c>
    </row>
    <row r="46" spans="1:8" x14ac:dyDescent="0.2">
      <c r="A46" s="130">
        <v>44050</v>
      </c>
      <c r="B46" s="26">
        <v>75</v>
      </c>
      <c r="C46" s="27">
        <v>292499</v>
      </c>
      <c r="D46" s="27">
        <v>294729.01</v>
      </c>
      <c r="E46" s="66">
        <f t="shared" si="3"/>
        <v>0.99243369358177536</v>
      </c>
      <c r="F46" s="27">
        <v>21959362.425000001</v>
      </c>
      <c r="G46" s="307">
        <f t="shared" si="4"/>
        <v>74.432527018633152</v>
      </c>
      <c r="H46" s="308">
        <f t="shared" si="2"/>
        <v>1324.1424795983669</v>
      </c>
    </row>
    <row r="47" spans="1:8" x14ac:dyDescent="0.2">
      <c r="A47" s="130">
        <v>44050</v>
      </c>
      <c r="B47" s="26">
        <v>15</v>
      </c>
      <c r="C47" s="27">
        <v>292500</v>
      </c>
      <c r="D47" s="27">
        <v>294729.01</v>
      </c>
      <c r="E47" s="66">
        <f t="shared" si="3"/>
        <v>0.99243708652907969</v>
      </c>
      <c r="F47" s="27">
        <v>4391887.5</v>
      </c>
      <c r="G47" s="307">
        <f t="shared" si="4"/>
        <v>14.886556297936195</v>
      </c>
      <c r="H47" s="308">
        <f t="shared" si="2"/>
        <v>1339.0290358963032</v>
      </c>
    </row>
    <row r="48" spans="1:8" x14ac:dyDescent="0.2">
      <c r="A48" s="130">
        <v>44050</v>
      </c>
      <c r="B48" s="26">
        <v>1</v>
      </c>
      <c r="C48" s="27">
        <v>294000</v>
      </c>
      <c r="D48" s="27">
        <v>294729.01</v>
      </c>
      <c r="E48" s="66">
        <f t="shared" si="3"/>
        <v>0.99752650748563909</v>
      </c>
      <c r="F48" s="27">
        <v>294294.00099999999</v>
      </c>
      <c r="G48" s="307">
        <f t="shared" si="4"/>
        <v>0.99752650748563909</v>
      </c>
      <c r="H48" s="308">
        <f t="shared" si="2"/>
        <v>1340.0265624037888</v>
      </c>
    </row>
    <row r="49" spans="1:8" x14ac:dyDescent="0.2">
      <c r="A49" s="130">
        <v>44051</v>
      </c>
      <c r="B49" s="26">
        <v>4</v>
      </c>
      <c r="C49" s="27">
        <v>307999</v>
      </c>
      <c r="D49" s="27">
        <v>294729.01</v>
      </c>
      <c r="E49" s="66">
        <f t="shared" si="3"/>
        <v>1.0450243767995555</v>
      </c>
      <c r="F49" s="27">
        <v>1233227.996</v>
      </c>
      <c r="G49" s="307">
        <f t="shared" si="4"/>
        <v>4.180097507198222</v>
      </c>
      <c r="H49" s="308">
        <f t="shared" si="2"/>
        <v>1344.2066599109871</v>
      </c>
    </row>
    <row r="50" spans="1:8" x14ac:dyDescent="0.2">
      <c r="A50" s="130">
        <v>44051</v>
      </c>
      <c r="B50" s="26">
        <v>80</v>
      </c>
      <c r="C50" s="27">
        <v>307999</v>
      </c>
      <c r="D50" s="27">
        <v>294729.01</v>
      </c>
      <c r="E50" s="66">
        <f t="shared" si="3"/>
        <v>1.0450243767995555</v>
      </c>
      <c r="F50" s="27">
        <v>24664559.920000002</v>
      </c>
      <c r="G50" s="307">
        <f t="shared" si="4"/>
        <v>83.601950143964444</v>
      </c>
      <c r="H50" s="308">
        <f t="shared" si="2"/>
        <v>1427.8086100549515</v>
      </c>
    </row>
    <row r="51" spans="1:8" x14ac:dyDescent="0.2">
      <c r="A51" s="130">
        <v>44051</v>
      </c>
      <c r="B51" s="26">
        <v>6</v>
      </c>
      <c r="C51" s="27">
        <v>307999</v>
      </c>
      <c r="D51" s="27">
        <v>294729.01</v>
      </c>
      <c r="E51" s="66">
        <f t="shared" si="3"/>
        <v>1.0450243767995555</v>
      </c>
      <c r="F51" s="27">
        <v>1849841.9939999999</v>
      </c>
      <c r="G51" s="307">
        <f t="shared" si="4"/>
        <v>6.2701462607973326</v>
      </c>
      <c r="H51" s="308">
        <f t="shared" si="2"/>
        <v>1434.0787563157487</v>
      </c>
    </row>
    <row r="52" spans="1:8" x14ac:dyDescent="0.2">
      <c r="A52" s="130">
        <v>44051</v>
      </c>
      <c r="B52" s="26">
        <v>33</v>
      </c>
      <c r="C52" s="27">
        <v>350000</v>
      </c>
      <c r="D52" s="27">
        <v>294729.01</v>
      </c>
      <c r="E52" s="66">
        <f t="shared" si="3"/>
        <v>1.1875315565305227</v>
      </c>
      <c r="F52" s="27">
        <v>11561550</v>
      </c>
      <c r="G52" s="307">
        <f t="shared" si="4"/>
        <v>39.188541365507248</v>
      </c>
      <c r="H52" s="308">
        <f t="shared" si="2"/>
        <v>1473.267297681256</v>
      </c>
    </row>
    <row r="53" spans="1:8" x14ac:dyDescent="0.2">
      <c r="A53" s="130">
        <v>44051</v>
      </c>
      <c r="B53" s="26">
        <v>19</v>
      </c>
      <c r="C53" s="27">
        <v>319999.99</v>
      </c>
      <c r="D53" s="27">
        <v>294729.01</v>
      </c>
      <c r="E53" s="66">
        <f t="shared" si="3"/>
        <v>1.0857431034698619</v>
      </c>
      <c r="F53" s="27">
        <v>6086079.8098099995</v>
      </c>
      <c r="G53" s="307">
        <f t="shared" si="4"/>
        <v>20.629118965927375</v>
      </c>
      <c r="H53" s="308">
        <f t="shared" si="2"/>
        <v>1493.8964166471833</v>
      </c>
    </row>
    <row r="54" spans="1:8" x14ac:dyDescent="0.2">
      <c r="A54" s="130">
        <v>44051</v>
      </c>
      <c r="B54" s="26">
        <v>3</v>
      </c>
      <c r="C54" s="27">
        <v>293000</v>
      </c>
      <c r="D54" s="27">
        <v>294729.01</v>
      </c>
      <c r="E54" s="66">
        <f t="shared" si="3"/>
        <v>0.9941335601812662</v>
      </c>
      <c r="F54" s="27">
        <v>879879.00100000005</v>
      </c>
      <c r="G54" s="307">
        <f t="shared" si="4"/>
        <v>2.9824006805437984</v>
      </c>
      <c r="H54" s="308">
        <f t="shared" si="2"/>
        <v>1496.8788173277271</v>
      </c>
    </row>
    <row r="55" spans="1:8" x14ac:dyDescent="0.2">
      <c r="A55" s="130">
        <v>44051</v>
      </c>
      <c r="B55" s="26">
        <v>1</v>
      </c>
      <c r="C55" s="27">
        <v>319999</v>
      </c>
      <c r="D55" s="27">
        <v>294729.01</v>
      </c>
      <c r="E55" s="66">
        <f t="shared" si="3"/>
        <v>1.0857397444520307</v>
      </c>
      <c r="F55" s="27">
        <v>320319</v>
      </c>
      <c r="G55" s="307">
        <f t="shared" si="4"/>
        <v>1.0857397444520307</v>
      </c>
      <c r="H55" s="308">
        <f t="shared" si="2"/>
        <v>1497.9645570721791</v>
      </c>
    </row>
    <row r="56" spans="1:8" x14ac:dyDescent="0.2">
      <c r="A56" s="130">
        <v>44051</v>
      </c>
      <c r="B56" s="26">
        <v>4</v>
      </c>
      <c r="C56" s="27">
        <v>293000</v>
      </c>
      <c r="D56" s="27">
        <v>294729.01</v>
      </c>
      <c r="E56" s="66">
        <f t="shared" si="3"/>
        <v>0.9941335601812662</v>
      </c>
      <c r="F56" s="27">
        <v>1173172</v>
      </c>
      <c r="G56" s="307">
        <f t="shared" si="4"/>
        <v>3.9765342407250648</v>
      </c>
      <c r="H56" s="308">
        <f t="shared" si="2"/>
        <v>1501.9410913129041</v>
      </c>
    </row>
    <row r="57" spans="1:8" x14ac:dyDescent="0.2">
      <c r="A57" s="130">
        <v>44054</v>
      </c>
      <c r="B57" s="26">
        <v>1</v>
      </c>
      <c r="C57" s="27">
        <v>309999</v>
      </c>
      <c r="D57" s="27">
        <v>285012.42</v>
      </c>
      <c r="E57" s="66">
        <f t="shared" si="3"/>
        <v>1.0876683900301609</v>
      </c>
      <c r="F57" s="27">
        <v>310309</v>
      </c>
      <c r="G57" s="307">
        <f t="shared" si="4"/>
        <v>1.0876683900301609</v>
      </c>
      <c r="H57" s="308">
        <f t="shared" si="2"/>
        <v>1503.0287597029342</v>
      </c>
    </row>
    <row r="58" spans="1:8" x14ac:dyDescent="0.2">
      <c r="A58" s="130">
        <v>44054</v>
      </c>
      <c r="B58" s="26">
        <v>5</v>
      </c>
      <c r="C58" s="27">
        <v>290000</v>
      </c>
      <c r="D58" s="27">
        <v>285012.42</v>
      </c>
      <c r="E58" s="66">
        <f t="shared" si="3"/>
        <v>1.0174995180911766</v>
      </c>
      <c r="F58" s="27">
        <v>1451450</v>
      </c>
      <c r="G58" s="307">
        <f t="shared" si="4"/>
        <v>5.0874975904558823</v>
      </c>
      <c r="H58" s="308">
        <f t="shared" si="2"/>
        <v>1508.1162572933899</v>
      </c>
    </row>
    <row r="59" spans="1:8" x14ac:dyDescent="0.2">
      <c r="A59" s="130">
        <v>44054</v>
      </c>
      <c r="B59" s="26">
        <v>1</v>
      </c>
      <c r="C59" s="27">
        <v>291900</v>
      </c>
      <c r="D59" s="27">
        <v>285012.42</v>
      </c>
      <c r="E59" s="66">
        <f t="shared" si="3"/>
        <v>1.0241658942441878</v>
      </c>
      <c r="F59" s="27">
        <v>292191.90100000001</v>
      </c>
      <c r="G59" s="307">
        <f t="shared" si="4"/>
        <v>1.0241658942441878</v>
      </c>
      <c r="H59" s="308">
        <f t="shared" si="2"/>
        <v>1509.140423187634</v>
      </c>
    </row>
    <row r="60" spans="1:8" x14ac:dyDescent="0.2">
      <c r="A60" s="130">
        <v>44055</v>
      </c>
      <c r="B60" s="26">
        <v>2</v>
      </c>
      <c r="C60" s="27">
        <v>291000</v>
      </c>
      <c r="D60" s="27">
        <v>288953</v>
      </c>
      <c r="E60" s="66">
        <f t="shared" si="3"/>
        <v>1.0070841970839548</v>
      </c>
      <c r="F60" s="27">
        <v>582582.00100000005</v>
      </c>
      <c r="G60" s="307">
        <f t="shared" si="4"/>
        <v>2.0141683941679096</v>
      </c>
      <c r="H60" s="308">
        <f t="shared" si="2"/>
        <v>1511.1545915818019</v>
      </c>
    </row>
    <row r="61" spans="1:8" x14ac:dyDescent="0.2">
      <c r="A61" s="130">
        <v>44055</v>
      </c>
      <c r="B61" s="26">
        <v>4</v>
      </c>
      <c r="C61" s="27">
        <v>291900</v>
      </c>
      <c r="D61" s="27">
        <v>288953</v>
      </c>
      <c r="E61" s="66">
        <f t="shared" si="3"/>
        <v>1.0101988904769981</v>
      </c>
      <c r="F61" s="27">
        <v>1168767.6000000001</v>
      </c>
      <c r="G61" s="307">
        <f t="shared" si="4"/>
        <v>4.0407955619079923</v>
      </c>
      <c r="H61" s="308">
        <f t="shared" si="2"/>
        <v>1515.1953871437099</v>
      </c>
    </row>
    <row r="62" spans="1:8" x14ac:dyDescent="0.2">
      <c r="A62" s="130">
        <v>44056</v>
      </c>
      <c r="B62" s="26">
        <v>10</v>
      </c>
      <c r="C62" s="27">
        <v>348998</v>
      </c>
      <c r="D62" s="27">
        <v>298781</v>
      </c>
      <c r="E62" s="66">
        <f t="shared" si="3"/>
        <v>1.1680729363647622</v>
      </c>
      <c r="F62" s="27">
        <v>3493469.98</v>
      </c>
      <c r="G62" s="307">
        <f t="shared" si="4"/>
        <v>11.680729363647622</v>
      </c>
      <c r="H62" s="308">
        <f t="shared" si="2"/>
        <v>1526.8761165073574</v>
      </c>
    </row>
    <row r="63" spans="1:8" x14ac:dyDescent="0.2">
      <c r="A63" s="130">
        <v>44056</v>
      </c>
      <c r="B63" s="26">
        <v>9</v>
      </c>
      <c r="C63" s="27">
        <v>348999</v>
      </c>
      <c r="D63" s="27">
        <v>298781</v>
      </c>
      <c r="E63" s="66">
        <f t="shared" si="3"/>
        <v>1.1680762832978</v>
      </c>
      <c r="F63" s="27">
        <v>3144131.9909999995</v>
      </c>
      <c r="G63" s="307">
        <f t="shared" si="4"/>
        <v>10.5126865496802</v>
      </c>
      <c r="H63" s="308">
        <f t="shared" si="2"/>
        <v>1537.3888030570376</v>
      </c>
    </row>
    <row r="64" spans="1:8" x14ac:dyDescent="0.2">
      <c r="A64" s="130">
        <v>44060</v>
      </c>
      <c r="B64" s="26">
        <v>1</v>
      </c>
      <c r="C64" s="27">
        <v>324999</v>
      </c>
      <c r="D64" s="27">
        <v>294821</v>
      </c>
      <c r="E64" s="66">
        <f t="shared" si="3"/>
        <v>1.1023604153028448</v>
      </c>
      <c r="F64" s="27">
        <v>325324</v>
      </c>
      <c r="G64" s="307">
        <f t="shared" si="4"/>
        <v>1.1023604153028448</v>
      </c>
      <c r="H64" s="308">
        <f t="shared" si="2"/>
        <v>1538.4911634723405</v>
      </c>
    </row>
    <row r="65" spans="1:8" x14ac:dyDescent="0.2">
      <c r="A65" s="130">
        <v>44060</v>
      </c>
      <c r="B65" s="26">
        <v>5</v>
      </c>
      <c r="C65" s="27">
        <v>300000</v>
      </c>
      <c r="D65" s="27">
        <v>294821</v>
      </c>
      <c r="E65" s="66">
        <f t="shared" si="3"/>
        <v>1.017566591253676</v>
      </c>
      <c r="F65" s="27">
        <v>1501500</v>
      </c>
      <c r="G65" s="307">
        <f t="shared" si="4"/>
        <v>5.0878329562683797</v>
      </c>
      <c r="H65" s="308">
        <f t="shared" si="2"/>
        <v>1543.5789964286089</v>
      </c>
    </row>
    <row r="66" spans="1:8" x14ac:dyDescent="0.2">
      <c r="A66" s="130">
        <v>44060</v>
      </c>
      <c r="B66" s="26">
        <v>9</v>
      </c>
      <c r="C66" s="27">
        <v>314999</v>
      </c>
      <c r="D66" s="27">
        <v>294821</v>
      </c>
      <c r="E66" s="66">
        <f t="shared" ref="E66:E79" si="5">C66/D66</f>
        <v>1.0684415289277223</v>
      </c>
      <c r="F66" s="27">
        <v>2837825.9909999995</v>
      </c>
      <c r="G66" s="307">
        <f t="shared" ref="G66:G79" si="6">B66*E66</f>
        <v>9.615973760349501</v>
      </c>
      <c r="H66" s="308">
        <f t="shared" si="2"/>
        <v>1553.1949701889585</v>
      </c>
    </row>
    <row r="67" spans="1:8" x14ac:dyDescent="0.2">
      <c r="A67" s="130">
        <v>44060</v>
      </c>
      <c r="B67" s="26">
        <v>5</v>
      </c>
      <c r="C67" s="27">
        <v>300000</v>
      </c>
      <c r="D67" s="27">
        <v>294821</v>
      </c>
      <c r="E67" s="66">
        <f t="shared" si="5"/>
        <v>1.017566591253676</v>
      </c>
      <c r="F67" s="27">
        <v>1501500</v>
      </c>
      <c r="G67" s="307">
        <f t="shared" si="6"/>
        <v>5.0878329562683797</v>
      </c>
      <c r="H67" s="308">
        <f t="shared" si="2"/>
        <v>1558.2828031452268</v>
      </c>
    </row>
    <row r="68" spans="1:8" x14ac:dyDescent="0.2">
      <c r="A68" s="130">
        <v>44062</v>
      </c>
      <c r="B68" s="26">
        <v>3</v>
      </c>
      <c r="C68" s="27">
        <v>339999</v>
      </c>
      <c r="D68" s="27">
        <v>310272</v>
      </c>
      <c r="E68" s="66">
        <f t="shared" si="5"/>
        <v>1.0958094832920793</v>
      </c>
      <c r="F68" s="27">
        <v>1021016.997</v>
      </c>
      <c r="G68" s="307">
        <f t="shared" si="6"/>
        <v>3.2874284498762378</v>
      </c>
      <c r="H68" s="308">
        <f t="shared" ref="H68:H79" si="7">H67+G68</f>
        <v>1561.570231595103</v>
      </c>
    </row>
    <row r="69" spans="1:8" x14ac:dyDescent="0.2">
      <c r="A69" s="130">
        <v>44062</v>
      </c>
      <c r="B69" s="26">
        <v>10</v>
      </c>
      <c r="C69" s="27">
        <v>400000</v>
      </c>
      <c r="D69" s="27">
        <v>310272</v>
      </c>
      <c r="E69" s="66">
        <f t="shared" si="5"/>
        <v>1.2891914191419143</v>
      </c>
      <c r="F69" s="27">
        <v>4004000</v>
      </c>
      <c r="G69" s="307">
        <f t="shared" si="6"/>
        <v>12.891914191419144</v>
      </c>
      <c r="H69" s="308">
        <f t="shared" si="7"/>
        <v>1574.4621457865221</v>
      </c>
    </row>
    <row r="70" spans="1:8" x14ac:dyDescent="0.2">
      <c r="A70" s="130">
        <v>44063</v>
      </c>
      <c r="B70" s="26">
        <v>6</v>
      </c>
      <c r="C70" s="27">
        <v>399999</v>
      </c>
      <c r="D70" s="27">
        <v>306993</v>
      </c>
      <c r="E70" s="66">
        <f t="shared" si="5"/>
        <v>1.3029580479033724</v>
      </c>
      <c r="F70" s="27">
        <v>2402393.9939999999</v>
      </c>
      <c r="G70" s="307">
        <f t="shared" si="6"/>
        <v>7.8177482874202351</v>
      </c>
      <c r="H70" s="308">
        <f t="shared" si="7"/>
        <v>1582.2798940739424</v>
      </c>
    </row>
    <row r="71" spans="1:8" x14ac:dyDescent="0.2">
      <c r="A71" s="130">
        <v>44063</v>
      </c>
      <c r="B71" s="26">
        <v>14</v>
      </c>
      <c r="C71" s="27">
        <v>399999</v>
      </c>
      <c r="D71" s="27">
        <v>306993</v>
      </c>
      <c r="E71" s="66">
        <f t="shared" si="5"/>
        <v>1.3029580479033724</v>
      </c>
      <c r="F71" s="27">
        <v>5605585.9859999986</v>
      </c>
      <c r="G71" s="307">
        <f t="shared" si="6"/>
        <v>18.241412670647215</v>
      </c>
      <c r="H71" s="308">
        <f t="shared" si="7"/>
        <v>1600.5213067445895</v>
      </c>
    </row>
    <row r="72" spans="1:8" x14ac:dyDescent="0.2">
      <c r="A72" s="130">
        <v>44063</v>
      </c>
      <c r="B72" s="26">
        <v>10</v>
      </c>
      <c r="C72" s="27">
        <v>399000</v>
      </c>
      <c r="D72" s="27">
        <v>306993</v>
      </c>
      <c r="E72" s="66">
        <f t="shared" si="5"/>
        <v>1.2997039020433692</v>
      </c>
      <c r="F72" s="27">
        <v>3993990</v>
      </c>
      <c r="G72" s="307">
        <f t="shared" si="6"/>
        <v>12.997039020433691</v>
      </c>
      <c r="H72" s="308">
        <f t="shared" si="7"/>
        <v>1613.5183457650232</v>
      </c>
    </row>
    <row r="73" spans="1:8" x14ac:dyDescent="0.2">
      <c r="A73" s="130">
        <v>44063</v>
      </c>
      <c r="B73" s="26">
        <v>10</v>
      </c>
      <c r="C73" s="27">
        <v>380000</v>
      </c>
      <c r="D73" s="27">
        <v>306993</v>
      </c>
      <c r="E73" s="66">
        <f t="shared" si="5"/>
        <v>1.2378132400413038</v>
      </c>
      <c r="F73" s="27">
        <v>3803800</v>
      </c>
      <c r="G73" s="307">
        <f t="shared" si="6"/>
        <v>12.378132400413037</v>
      </c>
      <c r="H73" s="308">
        <f t="shared" si="7"/>
        <v>1625.8964781654363</v>
      </c>
    </row>
    <row r="74" spans="1:8" x14ac:dyDescent="0.2">
      <c r="A74" s="130">
        <v>44063</v>
      </c>
      <c r="B74" s="26">
        <v>2</v>
      </c>
      <c r="C74" s="27">
        <v>350000</v>
      </c>
      <c r="D74" s="27">
        <v>306993</v>
      </c>
      <c r="E74" s="66">
        <f t="shared" si="5"/>
        <v>1.1400911421433062</v>
      </c>
      <c r="F74" s="27">
        <v>700700.00100000005</v>
      </c>
      <c r="G74" s="307">
        <f t="shared" si="6"/>
        <v>2.2801822842866124</v>
      </c>
      <c r="H74" s="308">
        <f t="shared" si="7"/>
        <v>1628.1766604497229</v>
      </c>
    </row>
    <row r="75" spans="1:8" x14ac:dyDescent="0.2">
      <c r="A75" s="130">
        <v>44064</v>
      </c>
      <c r="B75" s="26">
        <v>14</v>
      </c>
      <c r="C75" s="27">
        <v>380000</v>
      </c>
      <c r="D75" s="27">
        <v>306993</v>
      </c>
      <c r="E75" s="66">
        <f t="shared" si="5"/>
        <v>1.2378132400413038</v>
      </c>
      <c r="F75" s="27">
        <v>5325320</v>
      </c>
      <c r="G75" s="307">
        <f t="shared" si="6"/>
        <v>17.329385360578254</v>
      </c>
      <c r="H75" s="308">
        <f t="shared" si="7"/>
        <v>1645.5060458103012</v>
      </c>
    </row>
    <row r="76" spans="1:8" x14ac:dyDescent="0.2">
      <c r="A76" s="130">
        <v>44103</v>
      </c>
      <c r="B76" s="26">
        <v>1</v>
      </c>
      <c r="C76" s="27">
        <v>370000</v>
      </c>
      <c r="D76" s="27">
        <v>333093</v>
      </c>
      <c r="E76" s="66">
        <f t="shared" si="5"/>
        <v>1.1108008874398441</v>
      </c>
      <c r="F76" s="27">
        <v>370370.00099999999</v>
      </c>
      <c r="G76" s="307">
        <f t="shared" si="6"/>
        <v>1.1108008874398441</v>
      </c>
      <c r="H76" s="308">
        <f t="shared" si="7"/>
        <v>1646.616846697741</v>
      </c>
    </row>
    <row r="77" spans="1:8" x14ac:dyDescent="0.2">
      <c r="A77" s="130">
        <v>44103</v>
      </c>
      <c r="B77" s="26">
        <v>3</v>
      </c>
      <c r="C77" s="27">
        <v>379900</v>
      </c>
      <c r="D77" s="27">
        <v>333093</v>
      </c>
      <c r="E77" s="66">
        <f t="shared" si="5"/>
        <v>1.1405223165902616</v>
      </c>
      <c r="F77" s="27">
        <v>1140839.7</v>
      </c>
      <c r="G77" s="307">
        <f t="shared" si="6"/>
        <v>3.421566949770785</v>
      </c>
      <c r="H77" s="308">
        <f t="shared" si="7"/>
        <v>1650.0384136475118</v>
      </c>
    </row>
    <row r="78" spans="1:8" x14ac:dyDescent="0.2">
      <c r="A78" s="130">
        <v>44103</v>
      </c>
      <c r="B78" s="26">
        <v>1</v>
      </c>
      <c r="C78" s="27">
        <v>379900</v>
      </c>
      <c r="D78" s="27">
        <v>333093</v>
      </c>
      <c r="E78" s="66">
        <f t="shared" si="5"/>
        <v>1.1405223165902616</v>
      </c>
      <c r="F78" s="27">
        <v>380279.90100000001</v>
      </c>
      <c r="G78" s="307">
        <f t="shared" si="6"/>
        <v>1.1405223165902616</v>
      </c>
      <c r="H78" s="308">
        <f t="shared" si="7"/>
        <v>1651.178935964102</v>
      </c>
    </row>
    <row r="79" spans="1:8" x14ac:dyDescent="0.2">
      <c r="A79" s="130">
        <v>44117</v>
      </c>
      <c r="B79" s="26">
        <v>2</v>
      </c>
      <c r="C79" s="27">
        <v>360000</v>
      </c>
      <c r="D79" s="27">
        <v>455023</v>
      </c>
      <c r="E79" s="66">
        <f t="shared" si="5"/>
        <v>0.79116879806075735</v>
      </c>
      <c r="F79" s="27">
        <v>720720.00100000005</v>
      </c>
      <c r="G79" s="307">
        <f t="shared" si="6"/>
        <v>1.5823375961215147</v>
      </c>
      <c r="H79" s="308">
        <f t="shared" si="7"/>
        <v>1652.7612735602236</v>
      </c>
    </row>
    <row r="81" spans="1:8" s="306" customFormat="1" ht="18" x14ac:dyDescent="0.25">
      <c r="A81" s="311" t="s">
        <v>158</v>
      </c>
      <c r="B81" s="104">
        <f>SUM(B2:B80)</f>
        <v>2121</v>
      </c>
      <c r="C81" s="108"/>
      <c r="D81" s="108" t="s">
        <v>228</v>
      </c>
      <c r="E81" s="371">
        <f>AVERAGE(E1:E79)</f>
        <v>0.91130638834636246</v>
      </c>
      <c r="F81" s="108"/>
      <c r="G81" s="369">
        <f>SUM(G2:G80)</f>
        <v>1652.7612735602236</v>
      </c>
      <c r="H81" s="10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5"/>
  <sheetViews>
    <sheetView showGridLines="0" workbookViewId="0">
      <selection activeCell="E14" sqref="E14"/>
    </sheetView>
  </sheetViews>
  <sheetFormatPr baseColWidth="10" defaultRowHeight="14.25" x14ac:dyDescent="0.2"/>
  <cols>
    <col min="1" max="1" width="23.140625" style="15" customWidth="1"/>
    <col min="2" max="2" width="10.140625" style="15" bestFit="1" customWidth="1"/>
    <col min="3" max="3" width="13.140625" style="15" customWidth="1"/>
    <col min="4" max="4" width="31.85546875" style="15" customWidth="1"/>
    <col min="5" max="5" width="23.28515625" style="15" customWidth="1"/>
    <col min="6" max="6" width="17.5703125" style="15" customWidth="1"/>
    <col min="7" max="7" width="16.42578125" style="15" customWidth="1"/>
    <col min="8" max="8" width="17" style="15" customWidth="1"/>
    <col min="9" max="16384" width="11.42578125" style="15"/>
  </cols>
  <sheetData>
    <row r="1" spans="1:8" x14ac:dyDescent="0.2">
      <c r="A1" s="121" t="s">
        <v>0</v>
      </c>
      <c r="B1" s="123" t="s">
        <v>158</v>
      </c>
      <c r="C1" s="121" t="s">
        <v>166</v>
      </c>
      <c r="D1" s="121" t="s">
        <v>156</v>
      </c>
      <c r="E1" s="121" t="s">
        <v>155</v>
      </c>
      <c r="F1" s="121" t="s">
        <v>154</v>
      </c>
      <c r="G1" s="121" t="s">
        <v>153</v>
      </c>
      <c r="H1" s="87" t="s">
        <v>225</v>
      </c>
    </row>
    <row r="2" spans="1:8" x14ac:dyDescent="0.2">
      <c r="A2" s="92">
        <v>44064</v>
      </c>
      <c r="B2" s="26">
        <v>3</v>
      </c>
      <c r="C2" s="66">
        <v>350000</v>
      </c>
      <c r="D2" s="66">
        <v>306993</v>
      </c>
      <c r="E2" s="129">
        <f>C2/D2</f>
        <v>1.1400911421433062</v>
      </c>
      <c r="F2" s="66">
        <v>1038450</v>
      </c>
      <c r="G2" s="305">
        <f>B2*E2</f>
        <v>3.4202734264299188</v>
      </c>
      <c r="H2" s="299">
        <f>G2</f>
        <v>3.4202734264299188</v>
      </c>
    </row>
    <row r="3" spans="1:8" x14ac:dyDescent="0.2">
      <c r="A3" s="92">
        <v>44137</v>
      </c>
      <c r="B3" s="26">
        <v>4</v>
      </c>
      <c r="C3" s="27">
        <v>300000</v>
      </c>
      <c r="D3" s="66">
        <v>524031.03</v>
      </c>
      <c r="E3" s="129">
        <f>C3/D3</f>
        <v>0.57248518279537752</v>
      </c>
      <c r="F3" s="66">
        <v>1186800</v>
      </c>
      <c r="G3" s="305">
        <f>B3*E3</f>
        <v>2.2899407311815101</v>
      </c>
      <c r="H3" s="299">
        <f>H2+G3</f>
        <v>5.7102141576114285</v>
      </c>
    </row>
    <row r="5" spans="1:8" ht="18" x14ac:dyDescent="0.25">
      <c r="A5" s="87" t="s">
        <v>158</v>
      </c>
      <c r="B5" s="312">
        <f>SUM(B2:B4)</f>
        <v>7</v>
      </c>
      <c r="C5" s="87"/>
      <c r="D5" s="87" t="s">
        <v>227</v>
      </c>
      <c r="E5" s="370">
        <f>AVERAGE(E2:E3)</f>
        <v>0.85628816246934192</v>
      </c>
      <c r="F5" s="87"/>
      <c r="G5" s="368">
        <f>SUM(G2:G4)</f>
        <v>5.7102141576114285</v>
      </c>
      <c r="H5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G2"/>
  <sheetViews>
    <sheetView showGridLines="0" workbookViewId="0">
      <selection activeCell="B1" sqref="B1:C1"/>
    </sheetView>
  </sheetViews>
  <sheetFormatPr baseColWidth="10" defaultRowHeight="15" x14ac:dyDescent="0.25"/>
  <cols>
    <col min="1" max="1" width="18.140625" style="3" customWidth="1"/>
    <col min="2" max="2" width="15.28515625" style="3" customWidth="1"/>
    <col min="3" max="3" width="14.85546875" style="3" customWidth="1"/>
    <col min="4" max="4" width="20.42578125" style="3" customWidth="1"/>
    <col min="5" max="6" width="11.42578125" style="3"/>
    <col min="7" max="7" width="14" style="3" customWidth="1"/>
    <col min="8" max="16384" width="11.42578125" style="3"/>
  </cols>
  <sheetData>
    <row r="1" spans="1:7" s="85" customFormat="1" ht="14.25" x14ac:dyDescent="0.2">
      <c r="A1" s="294" t="s">
        <v>0</v>
      </c>
      <c r="B1" s="294" t="s">
        <v>158</v>
      </c>
      <c r="C1" s="294" t="s">
        <v>157</v>
      </c>
      <c r="D1" s="294" t="s">
        <v>156</v>
      </c>
      <c r="E1" s="294" t="s">
        <v>155</v>
      </c>
      <c r="F1" s="294" t="s">
        <v>154</v>
      </c>
      <c r="G1" s="294" t="s">
        <v>153</v>
      </c>
    </row>
    <row r="2" spans="1:7" x14ac:dyDescent="0.25">
      <c r="A2" s="82" t="s">
        <v>133</v>
      </c>
      <c r="B2" s="82" t="s">
        <v>133</v>
      </c>
      <c r="C2" s="82" t="s">
        <v>133</v>
      </c>
      <c r="D2" s="82" t="s">
        <v>133</v>
      </c>
      <c r="E2" s="82" t="s">
        <v>133</v>
      </c>
      <c r="F2" s="82" t="s">
        <v>133</v>
      </c>
      <c r="G2" s="8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1700"/>
  <sheetViews>
    <sheetView showGridLines="0" topLeftCell="B1" workbookViewId="0">
      <selection activeCell="D8" sqref="D8"/>
    </sheetView>
  </sheetViews>
  <sheetFormatPr baseColWidth="10" defaultRowHeight="15.75" x14ac:dyDescent="0.25"/>
  <cols>
    <col min="1" max="1" width="11.42578125" style="265"/>
    <col min="2" max="2" width="17.85546875" style="265" customWidth="1"/>
    <col min="3" max="3" width="21.85546875" style="265" customWidth="1"/>
    <col min="4" max="4" width="11.42578125" style="265"/>
    <col min="5" max="5" width="19.140625" style="493" customWidth="1"/>
    <col min="6" max="6" width="21.85546875" style="494" customWidth="1"/>
    <col min="7" max="7" width="19.42578125" style="495" customWidth="1"/>
    <col min="8" max="8" width="32.5703125" style="465" customWidth="1"/>
    <col min="9" max="9" width="15.140625" style="629" customWidth="1"/>
    <col min="10" max="10" width="20.42578125" style="497" customWidth="1"/>
    <col min="11" max="11" width="24.85546875" style="497" customWidth="1"/>
    <col min="12" max="12" width="22" style="498" customWidth="1"/>
    <col min="13" max="13" width="18.5703125" style="451" customWidth="1"/>
    <col min="14" max="14" width="11.42578125" style="3"/>
    <col min="15" max="15" width="15.42578125" style="3" customWidth="1"/>
    <col min="16" max="16" width="11.42578125" style="3"/>
    <col min="17" max="17" width="14.28515625" style="3" customWidth="1"/>
    <col min="18" max="19" width="11.42578125" style="3"/>
    <col min="20" max="20" width="17.7109375" style="3" customWidth="1"/>
    <col min="21" max="16384" width="11.42578125" style="3"/>
  </cols>
  <sheetData>
    <row r="1" spans="1:21" ht="16.5" thickBot="1" x14ac:dyDescent="0.3">
      <c r="E1" s="456" t="s">
        <v>0</v>
      </c>
      <c r="F1" s="457" t="s">
        <v>158</v>
      </c>
      <c r="G1" s="458" t="s">
        <v>166</v>
      </c>
      <c r="H1" s="459" t="s">
        <v>156</v>
      </c>
      <c r="I1" s="619" t="s">
        <v>155</v>
      </c>
      <c r="J1" s="566" t="s">
        <v>219</v>
      </c>
      <c r="K1" s="567" t="s">
        <v>153</v>
      </c>
      <c r="L1" s="460" t="s">
        <v>223</v>
      </c>
      <c r="M1" s="461" t="s">
        <v>200</v>
      </c>
      <c r="N1" s="30"/>
      <c r="O1" s="30"/>
      <c r="P1" s="30"/>
      <c r="Q1" s="30"/>
      <c r="R1" s="30"/>
      <c r="S1" s="30"/>
      <c r="T1" s="30"/>
      <c r="U1" s="30"/>
    </row>
    <row r="2" spans="1:21" ht="19.5" thickBot="1" x14ac:dyDescent="0.35">
      <c r="A2" s="596" t="s">
        <v>266</v>
      </c>
      <c r="B2" s="591"/>
      <c r="C2" s="593">
        <f>AVERAGE(I2:I808)</f>
        <v>0.1425590517819329</v>
      </c>
      <c r="E2" s="462">
        <v>43508</v>
      </c>
      <c r="F2" s="463">
        <v>29</v>
      </c>
      <c r="G2" s="464">
        <v>7744.96</v>
      </c>
      <c r="H2" s="465">
        <v>38980.829700000002</v>
      </c>
      <c r="I2" s="620">
        <f>G2/H2</f>
        <v>0.19868638147535375</v>
      </c>
      <c r="J2" s="528">
        <f>F2*G2</f>
        <v>224603.84</v>
      </c>
      <c r="K2" s="568">
        <f>F2*I2</f>
        <v>5.7619050627852584</v>
      </c>
      <c r="L2" s="466">
        <f>K2</f>
        <v>5.7619050627852584</v>
      </c>
      <c r="M2" s="467" t="s">
        <v>172</v>
      </c>
      <c r="N2" s="30"/>
      <c r="O2" s="30"/>
      <c r="P2" s="30"/>
      <c r="Q2" s="30"/>
      <c r="R2" s="30"/>
      <c r="S2" s="30"/>
      <c r="T2" s="30"/>
      <c r="U2" s="30"/>
    </row>
    <row r="3" spans="1:21" x14ac:dyDescent="0.25">
      <c r="E3" s="454">
        <v>43768</v>
      </c>
      <c r="F3" s="451">
        <v>1710</v>
      </c>
      <c r="G3" s="468">
        <v>354</v>
      </c>
      <c r="H3" s="465">
        <v>23605.941200000001</v>
      </c>
      <c r="I3" s="621">
        <f t="shared" ref="I3:I66" si="0">G3/H3</f>
        <v>1.4996224763958997E-2</v>
      </c>
      <c r="J3" s="490">
        <v>605340</v>
      </c>
      <c r="K3" s="569">
        <f t="shared" ref="K3:K66" si="1">F3*I3</f>
        <v>25.643544346369886</v>
      </c>
      <c r="L3" s="469">
        <f>L2+K3</f>
        <v>31.405449409155146</v>
      </c>
      <c r="M3" s="467" t="s">
        <v>173</v>
      </c>
      <c r="N3" s="30"/>
      <c r="O3" s="30"/>
      <c r="P3" s="30"/>
      <c r="Q3" s="30"/>
      <c r="R3" s="30"/>
      <c r="S3" s="30"/>
      <c r="T3" s="30"/>
      <c r="U3" s="30"/>
    </row>
    <row r="4" spans="1:21" x14ac:dyDescent="0.25">
      <c r="E4" s="454">
        <v>43768</v>
      </c>
      <c r="F4" s="451">
        <v>3000</v>
      </c>
      <c r="G4" s="468">
        <v>354</v>
      </c>
      <c r="H4" s="465">
        <v>23605.941200000001</v>
      </c>
      <c r="I4" s="621">
        <f t="shared" si="0"/>
        <v>1.4996224763958997E-2</v>
      </c>
      <c r="J4" s="490">
        <v>1062000</v>
      </c>
      <c r="K4" s="569">
        <f t="shared" si="1"/>
        <v>44.98867429187699</v>
      </c>
      <c r="L4" s="469">
        <f t="shared" ref="L4:L67" si="2">L3+K4</f>
        <v>76.394123701032129</v>
      </c>
      <c r="M4" s="467" t="s">
        <v>173</v>
      </c>
      <c r="N4" s="30"/>
      <c r="O4" s="30"/>
      <c r="P4" s="30"/>
      <c r="Q4" s="30"/>
      <c r="R4" s="30"/>
      <c r="S4" s="30"/>
      <c r="T4" s="30"/>
      <c r="U4" s="30"/>
    </row>
    <row r="5" spans="1:21" x14ac:dyDescent="0.25">
      <c r="E5" s="454">
        <v>43768</v>
      </c>
      <c r="F5" s="451">
        <v>354</v>
      </c>
      <c r="G5" s="468">
        <v>354</v>
      </c>
      <c r="H5" s="465">
        <v>23605.941200000001</v>
      </c>
      <c r="I5" s="621">
        <f t="shared" si="0"/>
        <v>1.4996224763958997E-2</v>
      </c>
      <c r="J5" s="490">
        <v>125316</v>
      </c>
      <c r="K5" s="569">
        <f t="shared" si="1"/>
        <v>5.308663566441485</v>
      </c>
      <c r="L5" s="469">
        <f t="shared" si="2"/>
        <v>81.70278726747361</v>
      </c>
      <c r="M5" s="467" t="s">
        <v>173</v>
      </c>
      <c r="N5" s="30"/>
      <c r="O5" s="30"/>
      <c r="P5" s="30"/>
      <c r="Q5" s="30"/>
      <c r="R5" s="30"/>
      <c r="S5" s="30"/>
      <c r="T5" s="30"/>
      <c r="U5" s="30"/>
    </row>
    <row r="6" spans="1:21" x14ac:dyDescent="0.25">
      <c r="E6" s="454">
        <v>43780</v>
      </c>
      <c r="F6" s="451">
        <v>2100</v>
      </c>
      <c r="G6" s="468">
        <v>362.6</v>
      </c>
      <c r="H6" s="465">
        <v>25734.284599999999</v>
      </c>
      <c r="I6" s="621">
        <f t="shared" si="0"/>
        <v>1.4090152714017938E-2</v>
      </c>
      <c r="J6" s="490">
        <v>761460</v>
      </c>
      <c r="K6" s="569">
        <f t="shared" si="1"/>
        <v>29.589320699437671</v>
      </c>
      <c r="L6" s="469">
        <f t="shared" si="2"/>
        <v>111.29210796691129</v>
      </c>
      <c r="M6" s="467" t="s">
        <v>173</v>
      </c>
      <c r="N6" s="30"/>
      <c r="O6" s="30"/>
      <c r="P6" s="30"/>
      <c r="Q6" s="30"/>
      <c r="R6" s="30"/>
      <c r="S6" s="30"/>
      <c r="T6" s="30"/>
      <c r="U6" s="30"/>
    </row>
    <row r="7" spans="1:21" x14ac:dyDescent="0.25">
      <c r="E7" s="454">
        <v>43780</v>
      </c>
      <c r="F7" s="451">
        <v>600</v>
      </c>
      <c r="G7" s="468">
        <v>362.6</v>
      </c>
      <c r="H7" s="465">
        <v>25734.284599999999</v>
      </c>
      <c r="I7" s="621">
        <f t="shared" si="0"/>
        <v>1.4090152714017938E-2</v>
      </c>
      <c r="J7" s="490">
        <v>217560</v>
      </c>
      <c r="K7" s="569">
        <f t="shared" si="1"/>
        <v>8.4540916284107634</v>
      </c>
      <c r="L7" s="469">
        <f t="shared" si="2"/>
        <v>119.74619959532205</v>
      </c>
      <c r="M7" s="467" t="s">
        <v>173</v>
      </c>
      <c r="N7" s="30"/>
      <c r="O7" s="30"/>
      <c r="P7" s="30"/>
      <c r="Q7" s="30"/>
      <c r="R7" s="30"/>
      <c r="S7" s="30"/>
      <c r="T7" s="30"/>
      <c r="U7" s="30"/>
    </row>
    <row r="8" spans="1:21" x14ac:dyDescent="0.25">
      <c r="E8" s="454">
        <v>43780</v>
      </c>
      <c r="F8" s="451">
        <v>2700</v>
      </c>
      <c r="G8" s="468">
        <v>354.96</v>
      </c>
      <c r="H8" s="465">
        <v>25734.284599999999</v>
      </c>
      <c r="I8" s="621">
        <f t="shared" si="0"/>
        <v>1.3793272496877569E-2</v>
      </c>
      <c r="J8" s="490">
        <v>958392</v>
      </c>
      <c r="K8" s="569">
        <f t="shared" si="1"/>
        <v>37.241835741569439</v>
      </c>
      <c r="L8" s="469">
        <f t="shared" si="2"/>
        <v>156.9880353368915</v>
      </c>
      <c r="M8" s="467" t="s">
        <v>173</v>
      </c>
      <c r="N8" s="30"/>
      <c r="O8" s="30"/>
      <c r="P8" s="30"/>
      <c r="Q8" s="30"/>
      <c r="R8" s="30"/>
      <c r="S8" s="30"/>
      <c r="T8" s="30"/>
      <c r="U8" s="30"/>
    </row>
    <row r="9" spans="1:21" x14ac:dyDescent="0.25">
      <c r="E9" s="454">
        <v>43780</v>
      </c>
      <c r="F9" s="451">
        <v>5025</v>
      </c>
      <c r="G9" s="468">
        <v>362.6</v>
      </c>
      <c r="H9" s="465">
        <v>25734.284599999999</v>
      </c>
      <c r="I9" s="621">
        <f t="shared" si="0"/>
        <v>1.4090152714017938E-2</v>
      </c>
      <c r="J9" s="490">
        <v>1822065</v>
      </c>
      <c r="K9" s="569">
        <f t="shared" si="1"/>
        <v>70.803017387940145</v>
      </c>
      <c r="L9" s="469">
        <f t="shared" si="2"/>
        <v>227.79105272483164</v>
      </c>
      <c r="M9" s="467" t="s">
        <v>173</v>
      </c>
      <c r="N9" s="30"/>
      <c r="O9" s="30"/>
      <c r="P9" s="30"/>
      <c r="Q9" s="30"/>
      <c r="R9" s="30"/>
      <c r="S9" s="30"/>
      <c r="T9" s="30"/>
      <c r="U9" s="30"/>
    </row>
    <row r="10" spans="1:21" x14ac:dyDescent="0.25">
      <c r="E10" s="454">
        <v>43780</v>
      </c>
      <c r="F10" s="451">
        <v>3000</v>
      </c>
      <c r="G10" s="468">
        <v>362.6</v>
      </c>
      <c r="H10" s="465">
        <v>25734.284599999999</v>
      </c>
      <c r="I10" s="621">
        <f t="shared" si="0"/>
        <v>1.4090152714017938E-2</v>
      </c>
      <c r="J10" s="490">
        <v>1087800</v>
      </c>
      <c r="K10" s="569">
        <f t="shared" si="1"/>
        <v>42.270458142053812</v>
      </c>
      <c r="L10" s="469">
        <f t="shared" si="2"/>
        <v>270.06151086688544</v>
      </c>
      <c r="M10" s="467" t="s">
        <v>173</v>
      </c>
      <c r="N10" s="30"/>
      <c r="O10" s="30"/>
      <c r="P10" s="30"/>
      <c r="Q10" s="30"/>
      <c r="R10" s="30"/>
      <c r="S10" s="30"/>
      <c r="T10" s="30"/>
      <c r="U10" s="30"/>
    </row>
    <row r="11" spans="1:21" x14ac:dyDescent="0.25">
      <c r="E11" s="454">
        <v>43780</v>
      </c>
      <c r="F11" s="451">
        <v>4000</v>
      </c>
      <c r="G11" s="468">
        <v>362.6</v>
      </c>
      <c r="H11" s="465">
        <v>25734.284599999999</v>
      </c>
      <c r="I11" s="621">
        <f t="shared" si="0"/>
        <v>1.4090152714017938E-2</v>
      </c>
      <c r="J11" s="490">
        <v>1450400</v>
      </c>
      <c r="K11" s="569">
        <f t="shared" si="1"/>
        <v>56.360610856071752</v>
      </c>
      <c r="L11" s="469">
        <f t="shared" si="2"/>
        <v>326.42212172295717</v>
      </c>
      <c r="M11" s="467" t="s">
        <v>173</v>
      </c>
      <c r="N11" s="30"/>
      <c r="O11" s="30"/>
      <c r="P11" s="30"/>
      <c r="Q11" s="30"/>
      <c r="R11" s="30"/>
      <c r="S11" s="30"/>
      <c r="T11" s="30"/>
      <c r="U11" s="30"/>
    </row>
    <row r="12" spans="1:21" x14ac:dyDescent="0.25">
      <c r="E12" s="454">
        <v>43780</v>
      </c>
      <c r="F12" s="451">
        <v>275</v>
      </c>
      <c r="G12" s="468">
        <v>362.6</v>
      </c>
      <c r="H12" s="465">
        <v>25734.284599999999</v>
      </c>
      <c r="I12" s="621">
        <f t="shared" si="0"/>
        <v>1.4090152714017938E-2</v>
      </c>
      <c r="J12" s="490">
        <v>99715</v>
      </c>
      <c r="K12" s="569">
        <f t="shared" si="1"/>
        <v>3.8747919963549329</v>
      </c>
      <c r="L12" s="469">
        <f t="shared" si="2"/>
        <v>330.2969137193121</v>
      </c>
      <c r="M12" s="467" t="s">
        <v>173</v>
      </c>
      <c r="N12" s="30"/>
      <c r="O12" s="30"/>
      <c r="P12" s="30"/>
      <c r="Q12" s="30"/>
      <c r="R12" s="30"/>
      <c r="S12" s="30"/>
      <c r="T12" s="30"/>
      <c r="U12" s="30"/>
    </row>
    <row r="13" spans="1:21" x14ac:dyDescent="0.25">
      <c r="E13" s="454">
        <v>43780</v>
      </c>
      <c r="F13" s="451">
        <v>50000</v>
      </c>
      <c r="G13" s="468">
        <v>372.14</v>
      </c>
      <c r="H13" s="465">
        <v>25734.284599999999</v>
      </c>
      <c r="I13" s="621">
        <f t="shared" si="0"/>
        <v>1.4460864398771745E-2</v>
      </c>
      <c r="J13" s="490">
        <v>18607000</v>
      </c>
      <c r="K13" s="569">
        <f t="shared" si="1"/>
        <v>723.0432199385873</v>
      </c>
      <c r="L13" s="469">
        <f t="shared" si="2"/>
        <v>1053.3401336578995</v>
      </c>
      <c r="M13" s="467" t="s">
        <v>173</v>
      </c>
      <c r="N13" s="30"/>
      <c r="O13" s="30"/>
      <c r="P13" s="30"/>
      <c r="Q13" s="30"/>
      <c r="R13" s="30"/>
      <c r="S13" s="30"/>
      <c r="T13" s="30"/>
      <c r="U13" s="30"/>
    </row>
    <row r="14" spans="1:21" x14ac:dyDescent="0.25">
      <c r="E14" s="454">
        <v>43788</v>
      </c>
      <c r="F14" s="451">
        <v>245</v>
      </c>
      <c r="G14" s="468">
        <v>367.37</v>
      </c>
      <c r="H14" s="465">
        <v>28954.712899999999</v>
      </c>
      <c r="I14" s="621">
        <f t="shared" si="0"/>
        <v>1.268774452258513E-2</v>
      </c>
      <c r="J14" s="490">
        <v>90005.65</v>
      </c>
      <c r="K14" s="569">
        <f t="shared" si="1"/>
        <v>3.1084974080333572</v>
      </c>
      <c r="L14" s="469">
        <f t="shared" si="2"/>
        <v>1056.4486310659329</v>
      </c>
      <c r="M14" s="467" t="s">
        <v>173</v>
      </c>
      <c r="N14" s="30"/>
      <c r="O14" s="30"/>
      <c r="P14" s="30"/>
      <c r="Q14" s="30"/>
      <c r="R14" s="30"/>
      <c r="S14" s="30"/>
      <c r="T14" s="30"/>
      <c r="U14" s="30"/>
    </row>
    <row r="15" spans="1:21" x14ac:dyDescent="0.25">
      <c r="E15" s="454">
        <v>43788</v>
      </c>
      <c r="F15" s="451">
        <v>12000</v>
      </c>
      <c r="G15" s="468">
        <v>367.37</v>
      </c>
      <c r="H15" s="465">
        <v>28954.712899999999</v>
      </c>
      <c r="I15" s="621">
        <f t="shared" si="0"/>
        <v>1.268774452258513E-2</v>
      </c>
      <c r="J15" s="490">
        <v>4408440</v>
      </c>
      <c r="K15" s="569">
        <f t="shared" si="1"/>
        <v>152.25293427102156</v>
      </c>
      <c r="L15" s="469">
        <f t="shared" si="2"/>
        <v>1208.7015653369544</v>
      </c>
      <c r="M15" s="467" t="s">
        <v>173</v>
      </c>
      <c r="N15" s="30"/>
      <c r="O15" s="30"/>
      <c r="P15" s="30"/>
      <c r="Q15" s="30"/>
      <c r="R15" s="30"/>
      <c r="S15" s="30"/>
      <c r="T15" s="30"/>
      <c r="U15" s="30"/>
    </row>
    <row r="16" spans="1:21" x14ac:dyDescent="0.25">
      <c r="E16" s="454">
        <v>43788</v>
      </c>
      <c r="F16" s="451">
        <v>7755</v>
      </c>
      <c r="G16" s="468">
        <v>367.37</v>
      </c>
      <c r="H16" s="465">
        <v>28954.712899999999</v>
      </c>
      <c r="I16" s="621">
        <f t="shared" si="0"/>
        <v>1.268774452258513E-2</v>
      </c>
      <c r="J16" s="490">
        <v>2848954.35</v>
      </c>
      <c r="K16" s="569">
        <f t="shared" si="1"/>
        <v>98.393458772647691</v>
      </c>
      <c r="L16" s="469">
        <f t="shared" si="2"/>
        <v>1307.095024109602</v>
      </c>
      <c r="M16" s="467" t="s">
        <v>173</v>
      </c>
      <c r="N16" s="30"/>
      <c r="O16" s="30"/>
      <c r="P16" s="30"/>
      <c r="Q16" s="30"/>
      <c r="R16" s="30"/>
      <c r="S16" s="30"/>
      <c r="T16" s="30"/>
      <c r="U16" s="30"/>
    </row>
    <row r="17" spans="5:21" x14ac:dyDescent="0.25">
      <c r="E17" s="454" t="s">
        <v>9</v>
      </c>
      <c r="F17" s="449">
        <v>3</v>
      </c>
      <c r="G17" s="470">
        <v>14760</v>
      </c>
      <c r="H17" s="465">
        <v>134804.72</v>
      </c>
      <c r="I17" s="621">
        <f t="shared" si="0"/>
        <v>0.10949171512688873</v>
      </c>
      <c r="J17" s="529">
        <v>43837.2</v>
      </c>
      <c r="K17" s="570">
        <f t="shared" si="1"/>
        <v>0.32847514538066619</v>
      </c>
      <c r="L17" s="471">
        <f t="shared" si="2"/>
        <v>1307.4234992549827</v>
      </c>
      <c r="M17" s="467" t="s">
        <v>172</v>
      </c>
      <c r="N17" s="30"/>
      <c r="O17" s="30"/>
      <c r="P17" s="30"/>
      <c r="Q17" s="30"/>
      <c r="R17" s="30"/>
      <c r="S17" s="30"/>
      <c r="T17" s="30"/>
      <c r="U17" s="30"/>
    </row>
    <row r="18" spans="5:21" x14ac:dyDescent="0.25">
      <c r="E18" s="454" t="s">
        <v>9</v>
      </c>
      <c r="F18" s="449">
        <v>100</v>
      </c>
      <c r="G18" s="470">
        <v>16450</v>
      </c>
      <c r="H18" s="465">
        <v>134804.72</v>
      </c>
      <c r="I18" s="621">
        <f t="shared" si="0"/>
        <v>0.12202836814615986</v>
      </c>
      <c r="J18" s="529">
        <v>1628550</v>
      </c>
      <c r="K18" s="570">
        <f t="shared" si="1"/>
        <v>12.202836814615987</v>
      </c>
      <c r="L18" s="471">
        <f t="shared" si="2"/>
        <v>1319.6263360695987</v>
      </c>
      <c r="M18" s="467" t="s">
        <v>172</v>
      </c>
      <c r="N18" s="30"/>
      <c r="O18" s="30"/>
      <c r="P18" s="30"/>
      <c r="Q18" s="30"/>
      <c r="R18" s="30"/>
      <c r="S18" s="30"/>
      <c r="T18" s="30"/>
      <c r="U18" s="30"/>
    </row>
    <row r="19" spans="5:21" x14ac:dyDescent="0.25">
      <c r="E19" s="454" t="s">
        <v>10</v>
      </c>
      <c r="F19" s="449">
        <v>330</v>
      </c>
      <c r="G19" s="470">
        <v>20000</v>
      </c>
      <c r="H19" s="465">
        <v>130032.62</v>
      </c>
      <c r="I19" s="621">
        <f t="shared" si="0"/>
        <v>0.15380755997994966</v>
      </c>
      <c r="J19" s="529">
        <v>6534000</v>
      </c>
      <c r="K19" s="570">
        <f t="shared" si="1"/>
        <v>50.756494793383389</v>
      </c>
      <c r="L19" s="471">
        <f t="shared" si="2"/>
        <v>1370.382830862982</v>
      </c>
      <c r="M19" s="467" t="s">
        <v>172</v>
      </c>
      <c r="N19" s="30"/>
      <c r="O19" s="30"/>
      <c r="P19" s="30"/>
      <c r="Q19" s="30"/>
      <c r="R19" s="30"/>
      <c r="S19" s="30"/>
      <c r="T19" s="30"/>
      <c r="U19" s="30"/>
    </row>
    <row r="20" spans="5:21" x14ac:dyDescent="0.25">
      <c r="E20" s="454" t="s">
        <v>10</v>
      </c>
      <c r="F20" s="449">
        <v>50</v>
      </c>
      <c r="G20" s="470">
        <v>20000</v>
      </c>
      <c r="H20" s="465">
        <v>130032.62</v>
      </c>
      <c r="I20" s="621">
        <f t="shared" si="0"/>
        <v>0.15380755997994966</v>
      </c>
      <c r="J20" s="529">
        <v>990000</v>
      </c>
      <c r="K20" s="570">
        <f t="shared" si="1"/>
        <v>7.6903779989974828</v>
      </c>
      <c r="L20" s="471">
        <f t="shared" si="2"/>
        <v>1378.0732088619795</v>
      </c>
      <c r="M20" s="467" t="s">
        <v>172</v>
      </c>
      <c r="N20" s="30"/>
      <c r="O20" s="30"/>
      <c r="P20" s="30"/>
      <c r="Q20" s="30"/>
      <c r="R20" s="30"/>
      <c r="S20" s="30"/>
      <c r="T20" s="30"/>
      <c r="U20" s="30"/>
    </row>
    <row r="21" spans="5:21" x14ac:dyDescent="0.25">
      <c r="E21" s="454" t="s">
        <v>10</v>
      </c>
      <c r="F21" s="449">
        <v>17</v>
      </c>
      <c r="G21" s="470">
        <v>20000</v>
      </c>
      <c r="H21" s="465">
        <v>130032.62</v>
      </c>
      <c r="I21" s="621">
        <f t="shared" si="0"/>
        <v>0.15380755997994966</v>
      </c>
      <c r="J21" s="529">
        <v>336600</v>
      </c>
      <c r="K21" s="570">
        <f t="shared" si="1"/>
        <v>2.6147285196591441</v>
      </c>
      <c r="L21" s="471">
        <f t="shared" si="2"/>
        <v>1380.6879373816387</v>
      </c>
      <c r="M21" s="467" t="s">
        <v>172</v>
      </c>
      <c r="N21" s="30"/>
      <c r="O21" s="30"/>
      <c r="P21" s="30"/>
      <c r="Q21" s="30"/>
      <c r="R21" s="30"/>
      <c r="S21" s="30"/>
      <c r="T21" s="30"/>
      <c r="U21" s="30"/>
    </row>
    <row r="22" spans="5:21" x14ac:dyDescent="0.25">
      <c r="E22" s="454" t="s">
        <v>10</v>
      </c>
      <c r="F22" s="449">
        <v>45</v>
      </c>
      <c r="G22" s="468">
        <v>1300</v>
      </c>
      <c r="H22" s="465">
        <v>130032.62</v>
      </c>
      <c r="I22" s="621">
        <f t="shared" si="0"/>
        <v>9.9974913986967274E-3</v>
      </c>
      <c r="J22" s="529">
        <v>57915</v>
      </c>
      <c r="K22" s="569">
        <f t="shared" si="1"/>
        <v>0.44988711294135275</v>
      </c>
      <c r="L22" s="469">
        <f t="shared" si="2"/>
        <v>1381.1378244945799</v>
      </c>
      <c r="M22" s="467" t="s">
        <v>173</v>
      </c>
      <c r="N22" s="30"/>
      <c r="O22" s="30"/>
      <c r="P22" s="30"/>
      <c r="Q22" s="30"/>
      <c r="R22" s="30"/>
      <c r="S22" s="30"/>
      <c r="T22" s="30"/>
      <c r="U22" s="30"/>
    </row>
    <row r="23" spans="5:21" x14ac:dyDescent="0.25">
      <c r="E23" s="454" t="s">
        <v>10</v>
      </c>
      <c r="F23" s="449">
        <v>150</v>
      </c>
      <c r="G23" s="468">
        <v>1300</v>
      </c>
      <c r="H23" s="465">
        <v>130032.62</v>
      </c>
      <c r="I23" s="621">
        <f t="shared" si="0"/>
        <v>9.9974913986967274E-3</v>
      </c>
      <c r="J23" s="529">
        <v>193050</v>
      </c>
      <c r="K23" s="569">
        <f t="shared" si="1"/>
        <v>1.4996237098045091</v>
      </c>
      <c r="L23" s="469">
        <f t="shared" si="2"/>
        <v>1382.6374482043846</v>
      </c>
      <c r="M23" s="467" t="s">
        <v>173</v>
      </c>
      <c r="N23" s="30"/>
      <c r="O23" s="30"/>
      <c r="P23" s="30"/>
      <c r="Q23" s="30"/>
      <c r="R23" s="30"/>
      <c r="S23" s="30"/>
      <c r="T23" s="30"/>
      <c r="U23" s="30"/>
    </row>
    <row r="24" spans="5:21" x14ac:dyDescent="0.25">
      <c r="E24" s="454" t="s">
        <v>10</v>
      </c>
      <c r="F24" s="449">
        <v>2500</v>
      </c>
      <c r="G24" s="468">
        <v>35.950000000000003</v>
      </c>
      <c r="H24" s="465">
        <v>130032.62</v>
      </c>
      <c r="I24" s="621">
        <f t="shared" si="0"/>
        <v>2.7646908906395955E-4</v>
      </c>
      <c r="J24" s="529">
        <v>88976.25</v>
      </c>
      <c r="K24" s="569">
        <f t="shared" si="1"/>
        <v>0.69117272265989882</v>
      </c>
      <c r="L24" s="469">
        <f t="shared" si="2"/>
        <v>1383.3286209270445</v>
      </c>
      <c r="M24" s="467" t="s">
        <v>201</v>
      </c>
      <c r="N24" s="30"/>
      <c r="O24" s="30"/>
      <c r="P24" s="30"/>
      <c r="Q24" s="30"/>
      <c r="R24" s="30"/>
      <c r="S24" s="30"/>
      <c r="T24" s="30"/>
      <c r="U24" s="30"/>
    </row>
    <row r="25" spans="5:21" x14ac:dyDescent="0.25">
      <c r="E25" s="454" t="s">
        <v>11</v>
      </c>
      <c r="F25" s="449">
        <v>24</v>
      </c>
      <c r="G25" s="468">
        <v>35.950000000000003</v>
      </c>
      <c r="H25" s="465">
        <v>130032.62</v>
      </c>
      <c r="I25" s="621">
        <f t="shared" si="0"/>
        <v>2.7646908906395955E-4</v>
      </c>
      <c r="J25" s="529">
        <v>854.17</v>
      </c>
      <c r="K25" s="569">
        <f t="shared" si="1"/>
        <v>6.6352581375350292E-3</v>
      </c>
      <c r="L25" s="469">
        <f t="shared" si="2"/>
        <v>1383.3352561851821</v>
      </c>
      <c r="M25" s="467" t="s">
        <v>201</v>
      </c>
      <c r="N25" s="30"/>
      <c r="O25" s="30"/>
      <c r="P25" s="30"/>
      <c r="Q25" s="30"/>
      <c r="R25" s="30"/>
      <c r="S25" s="30"/>
      <c r="T25" s="30"/>
      <c r="U25" s="30"/>
    </row>
    <row r="26" spans="5:21" x14ac:dyDescent="0.25">
      <c r="E26" s="454" t="s">
        <v>11</v>
      </c>
      <c r="F26" s="449">
        <v>10000</v>
      </c>
      <c r="G26" s="468">
        <v>35.950000000000003</v>
      </c>
      <c r="H26" s="465">
        <v>130032.62</v>
      </c>
      <c r="I26" s="621">
        <f t="shared" si="0"/>
        <v>2.7646908906395955E-4</v>
      </c>
      <c r="J26" s="529">
        <v>355905</v>
      </c>
      <c r="K26" s="569">
        <f t="shared" si="1"/>
        <v>2.7646908906395953</v>
      </c>
      <c r="L26" s="469">
        <f t="shared" si="2"/>
        <v>1386.0999470758215</v>
      </c>
      <c r="M26" s="467" t="s">
        <v>201</v>
      </c>
      <c r="N26" s="30"/>
      <c r="O26" s="30"/>
      <c r="P26" s="30"/>
      <c r="Q26" s="30"/>
      <c r="R26" s="30"/>
      <c r="S26" s="30"/>
      <c r="T26" s="30"/>
      <c r="U26" s="30"/>
    </row>
    <row r="27" spans="5:21" x14ac:dyDescent="0.25">
      <c r="E27" s="454" t="s">
        <v>11</v>
      </c>
      <c r="F27" s="449">
        <v>1000</v>
      </c>
      <c r="G27" s="468">
        <v>35.950000000000003</v>
      </c>
      <c r="H27" s="465">
        <v>130032.62</v>
      </c>
      <c r="I27" s="621">
        <f t="shared" si="0"/>
        <v>2.7646908906395955E-4</v>
      </c>
      <c r="J27" s="529">
        <v>35590.5</v>
      </c>
      <c r="K27" s="569">
        <f t="shared" si="1"/>
        <v>0.27646908906395956</v>
      </c>
      <c r="L27" s="469">
        <f t="shared" si="2"/>
        <v>1386.3764161648855</v>
      </c>
      <c r="M27" s="467" t="s">
        <v>201</v>
      </c>
      <c r="N27" s="30"/>
      <c r="O27" s="30"/>
      <c r="P27" s="30"/>
      <c r="Q27" s="30"/>
      <c r="R27" s="30"/>
      <c r="S27" s="30"/>
      <c r="T27" s="30"/>
      <c r="U27" s="30"/>
    </row>
    <row r="28" spans="5:21" x14ac:dyDescent="0.25">
      <c r="E28" s="454" t="s">
        <v>94</v>
      </c>
      <c r="F28" s="449">
        <v>620</v>
      </c>
      <c r="G28" s="468">
        <v>40</v>
      </c>
      <c r="H28" s="465">
        <v>153119.32</v>
      </c>
      <c r="I28" s="621">
        <f t="shared" si="0"/>
        <v>2.6123417998460285E-4</v>
      </c>
      <c r="J28" s="529">
        <v>24552</v>
      </c>
      <c r="K28" s="569">
        <f t="shared" si="1"/>
        <v>0.16196519159045378</v>
      </c>
      <c r="L28" s="469">
        <f t="shared" si="2"/>
        <v>1386.5383813564761</v>
      </c>
      <c r="M28" s="467" t="s">
        <v>201</v>
      </c>
      <c r="N28" s="30"/>
      <c r="O28" s="30"/>
      <c r="P28" s="30"/>
      <c r="Q28" s="30"/>
      <c r="R28" s="30"/>
      <c r="S28" s="30"/>
      <c r="T28" s="30"/>
      <c r="U28" s="30"/>
    </row>
    <row r="29" spans="5:21" x14ac:dyDescent="0.25">
      <c r="E29" s="454" t="s">
        <v>94</v>
      </c>
      <c r="F29" s="449">
        <v>13290</v>
      </c>
      <c r="G29" s="468">
        <v>39</v>
      </c>
      <c r="H29" s="465">
        <v>153119.32</v>
      </c>
      <c r="I29" s="621">
        <f t="shared" si="0"/>
        <v>2.5470332548498776E-4</v>
      </c>
      <c r="J29" s="529">
        <v>513126.9</v>
      </c>
      <c r="K29" s="569">
        <f t="shared" si="1"/>
        <v>3.3850071956954872</v>
      </c>
      <c r="L29" s="469">
        <f t="shared" si="2"/>
        <v>1389.9233885521714</v>
      </c>
      <c r="M29" s="467" t="s">
        <v>201</v>
      </c>
      <c r="N29" s="30"/>
      <c r="O29" s="30"/>
      <c r="P29" s="30"/>
      <c r="Q29" s="30"/>
      <c r="R29" s="30"/>
      <c r="S29" s="30"/>
      <c r="T29" s="30"/>
      <c r="U29" s="30"/>
    </row>
    <row r="30" spans="5:21" x14ac:dyDescent="0.25">
      <c r="E30" s="454" t="s">
        <v>94</v>
      </c>
      <c r="F30" s="449">
        <v>1420</v>
      </c>
      <c r="G30" s="468">
        <v>38</v>
      </c>
      <c r="H30" s="465">
        <v>153119.32</v>
      </c>
      <c r="I30" s="621">
        <f t="shared" si="0"/>
        <v>2.4817247098537273E-4</v>
      </c>
      <c r="J30" s="529">
        <v>53420.4</v>
      </c>
      <c r="K30" s="569">
        <f t="shared" si="1"/>
        <v>0.35240490879922926</v>
      </c>
      <c r="L30" s="469">
        <f t="shared" si="2"/>
        <v>1390.2757934609706</v>
      </c>
      <c r="M30" s="467" t="s">
        <v>201</v>
      </c>
      <c r="N30" s="30"/>
      <c r="O30" s="30"/>
      <c r="P30" s="30"/>
      <c r="Q30" s="30"/>
      <c r="R30" s="30"/>
      <c r="S30" s="30"/>
      <c r="T30" s="30"/>
      <c r="U30" s="30"/>
    </row>
    <row r="31" spans="5:21" x14ac:dyDescent="0.25">
      <c r="E31" s="454" t="s">
        <v>12</v>
      </c>
      <c r="F31" s="449">
        <v>10</v>
      </c>
      <c r="G31" s="470">
        <v>25000</v>
      </c>
      <c r="H31" s="465">
        <v>175523.12</v>
      </c>
      <c r="I31" s="621">
        <f t="shared" si="0"/>
        <v>0.14243137884057669</v>
      </c>
      <c r="J31" s="529">
        <v>247500</v>
      </c>
      <c r="K31" s="570">
        <f t="shared" si="1"/>
        <v>1.4243137884057668</v>
      </c>
      <c r="L31" s="471">
        <f t="shared" si="2"/>
        <v>1391.7001072493763</v>
      </c>
      <c r="M31" s="467" t="s">
        <v>172</v>
      </c>
      <c r="N31" s="30"/>
      <c r="O31" s="30"/>
      <c r="P31" s="30"/>
      <c r="Q31" s="30"/>
      <c r="R31" s="30"/>
      <c r="S31" s="30"/>
      <c r="T31" s="30"/>
      <c r="U31" s="30"/>
    </row>
    <row r="32" spans="5:21" x14ac:dyDescent="0.25">
      <c r="E32" s="454" t="s">
        <v>13</v>
      </c>
      <c r="F32" s="449">
        <v>5822</v>
      </c>
      <c r="G32" s="468">
        <v>35.880000000000003</v>
      </c>
      <c r="H32" s="465">
        <v>200058.83</v>
      </c>
      <c r="I32" s="621">
        <f t="shared" si="0"/>
        <v>1.7934724500788096E-4</v>
      </c>
      <c r="J32" s="529">
        <v>206804.42640000005</v>
      </c>
      <c r="K32" s="569">
        <f t="shared" si="1"/>
        <v>1.0441596604358829</v>
      </c>
      <c r="L32" s="469">
        <f t="shared" si="2"/>
        <v>1392.7442669098123</v>
      </c>
      <c r="M32" s="467" t="s">
        <v>201</v>
      </c>
      <c r="N32" s="30"/>
      <c r="O32" s="30"/>
      <c r="P32" s="30"/>
      <c r="Q32" s="30"/>
      <c r="R32" s="30"/>
      <c r="S32" s="30"/>
      <c r="T32" s="30"/>
      <c r="U32" s="30"/>
    </row>
    <row r="33" spans="5:21" x14ac:dyDescent="0.25">
      <c r="E33" s="454" t="s">
        <v>13</v>
      </c>
      <c r="F33" s="449">
        <v>3500</v>
      </c>
      <c r="G33" s="468">
        <v>35.799999999999997</v>
      </c>
      <c r="H33" s="465">
        <v>200058.83</v>
      </c>
      <c r="I33" s="621">
        <f t="shared" si="0"/>
        <v>1.7894736263328141E-4</v>
      </c>
      <c r="J33" s="529">
        <v>124046.99999999999</v>
      </c>
      <c r="K33" s="569">
        <f t="shared" si="1"/>
        <v>0.62631576921648491</v>
      </c>
      <c r="L33" s="469">
        <f t="shared" si="2"/>
        <v>1393.3705826790288</v>
      </c>
      <c r="M33" s="467" t="s">
        <v>201</v>
      </c>
      <c r="N33" s="30"/>
      <c r="O33" s="30"/>
      <c r="P33" s="30"/>
      <c r="Q33" s="30"/>
      <c r="R33" s="30"/>
      <c r="S33" s="30"/>
      <c r="T33" s="30"/>
      <c r="U33" s="30"/>
    </row>
    <row r="34" spans="5:21" x14ac:dyDescent="0.25">
      <c r="E34" s="454" t="s">
        <v>13</v>
      </c>
      <c r="F34" s="449">
        <v>3500</v>
      </c>
      <c r="G34" s="468">
        <v>35.799999999999997</v>
      </c>
      <c r="H34" s="465">
        <v>200058.83</v>
      </c>
      <c r="I34" s="621">
        <f t="shared" si="0"/>
        <v>1.7894736263328141E-4</v>
      </c>
      <c r="J34" s="529">
        <v>124046.99999999999</v>
      </c>
      <c r="K34" s="569">
        <f t="shared" si="1"/>
        <v>0.62631576921648491</v>
      </c>
      <c r="L34" s="469">
        <f t="shared" si="2"/>
        <v>1393.9968984482452</v>
      </c>
      <c r="M34" s="467" t="s">
        <v>201</v>
      </c>
      <c r="N34" s="30"/>
      <c r="O34" s="30"/>
      <c r="P34" s="30"/>
      <c r="Q34" s="30"/>
      <c r="R34" s="30"/>
      <c r="S34" s="30"/>
      <c r="T34" s="30"/>
      <c r="U34" s="30"/>
    </row>
    <row r="35" spans="5:21" x14ac:dyDescent="0.25">
      <c r="E35" s="454" t="s">
        <v>13</v>
      </c>
      <c r="F35" s="449">
        <v>3000</v>
      </c>
      <c r="G35" s="468">
        <v>35.799999999999997</v>
      </c>
      <c r="H35" s="465">
        <v>200058.83</v>
      </c>
      <c r="I35" s="621">
        <f t="shared" si="0"/>
        <v>1.7894736263328141E-4</v>
      </c>
      <c r="J35" s="529">
        <v>106325.99999999999</v>
      </c>
      <c r="K35" s="569">
        <f t="shared" si="1"/>
        <v>0.53684208789984422</v>
      </c>
      <c r="L35" s="469">
        <f t="shared" si="2"/>
        <v>1394.5337405361452</v>
      </c>
      <c r="M35" s="467" t="s">
        <v>201</v>
      </c>
      <c r="N35" s="30"/>
      <c r="O35" s="30"/>
      <c r="P35" s="30"/>
      <c r="Q35" s="30"/>
      <c r="R35" s="30"/>
      <c r="S35" s="30"/>
      <c r="T35" s="30"/>
      <c r="U35" s="30"/>
    </row>
    <row r="36" spans="5:21" x14ac:dyDescent="0.25">
      <c r="E36" s="454" t="s">
        <v>13</v>
      </c>
      <c r="F36" s="449">
        <v>3500</v>
      </c>
      <c r="G36" s="468">
        <v>35.799999999999997</v>
      </c>
      <c r="H36" s="465">
        <v>200058.83</v>
      </c>
      <c r="I36" s="621">
        <f t="shared" si="0"/>
        <v>1.7894736263328141E-4</v>
      </c>
      <c r="J36" s="529">
        <v>124046.99999999999</v>
      </c>
      <c r="K36" s="569">
        <f t="shared" si="1"/>
        <v>0.62631576921648491</v>
      </c>
      <c r="L36" s="469">
        <f t="shared" si="2"/>
        <v>1395.1600563053616</v>
      </c>
      <c r="M36" s="467" t="s">
        <v>201</v>
      </c>
      <c r="N36" s="30"/>
      <c r="O36" s="30"/>
      <c r="P36" s="30"/>
      <c r="Q36" s="30"/>
      <c r="R36" s="30"/>
      <c r="S36" s="30"/>
      <c r="T36" s="30"/>
      <c r="U36" s="30"/>
    </row>
    <row r="37" spans="5:21" x14ac:dyDescent="0.25">
      <c r="E37" s="454" t="s">
        <v>15</v>
      </c>
      <c r="F37" s="449">
        <v>17</v>
      </c>
      <c r="G37" s="470">
        <v>40000</v>
      </c>
      <c r="H37" s="465">
        <v>195823.41</v>
      </c>
      <c r="I37" s="621">
        <f t="shared" si="0"/>
        <v>0.20426566976849192</v>
      </c>
      <c r="J37" s="529">
        <v>673200</v>
      </c>
      <c r="K37" s="570">
        <f t="shared" si="1"/>
        <v>3.4725163860643624</v>
      </c>
      <c r="L37" s="471">
        <f t="shared" si="2"/>
        <v>1398.632572691426</v>
      </c>
      <c r="M37" s="467" t="s">
        <v>172</v>
      </c>
      <c r="N37" s="30"/>
      <c r="O37" s="30"/>
      <c r="P37" s="30"/>
      <c r="Q37" s="30"/>
      <c r="R37" s="30"/>
      <c r="S37" s="30"/>
      <c r="T37" s="30"/>
      <c r="U37" s="30"/>
    </row>
    <row r="38" spans="5:21" x14ac:dyDescent="0.25">
      <c r="E38" s="454" t="s">
        <v>15</v>
      </c>
      <c r="F38" s="449">
        <v>20</v>
      </c>
      <c r="G38" s="470">
        <v>40000</v>
      </c>
      <c r="H38" s="465">
        <v>195823.41</v>
      </c>
      <c r="I38" s="621">
        <f t="shared" si="0"/>
        <v>0.20426566976849192</v>
      </c>
      <c r="J38" s="529">
        <v>792000</v>
      </c>
      <c r="K38" s="570">
        <f t="shared" si="1"/>
        <v>4.0853133953698384</v>
      </c>
      <c r="L38" s="471">
        <f t="shared" si="2"/>
        <v>1402.7178860867959</v>
      </c>
      <c r="M38" s="467" t="s">
        <v>172</v>
      </c>
      <c r="N38" s="30"/>
      <c r="O38" s="30"/>
      <c r="P38" s="30"/>
      <c r="Q38" s="30"/>
      <c r="R38" s="30"/>
      <c r="S38" s="30"/>
      <c r="T38" s="30"/>
      <c r="U38" s="30"/>
    </row>
    <row r="39" spans="5:21" x14ac:dyDescent="0.25">
      <c r="E39" s="454" t="s">
        <v>15</v>
      </c>
      <c r="F39" s="449">
        <v>9</v>
      </c>
      <c r="G39" s="470">
        <v>40000</v>
      </c>
      <c r="H39" s="465">
        <v>195823.41</v>
      </c>
      <c r="I39" s="621">
        <f t="shared" si="0"/>
        <v>0.20426566976849192</v>
      </c>
      <c r="J39" s="529">
        <v>356400</v>
      </c>
      <c r="K39" s="570">
        <f t="shared" si="1"/>
        <v>1.8383910279164273</v>
      </c>
      <c r="L39" s="471">
        <f t="shared" si="2"/>
        <v>1404.5562771147124</v>
      </c>
      <c r="M39" s="467" t="s">
        <v>172</v>
      </c>
      <c r="N39" s="30"/>
      <c r="O39" s="30"/>
      <c r="P39" s="30"/>
      <c r="Q39" s="30"/>
      <c r="R39" s="30"/>
      <c r="S39" s="30"/>
      <c r="T39" s="30"/>
      <c r="U39" s="30"/>
    </row>
    <row r="40" spans="5:21" x14ac:dyDescent="0.25">
      <c r="E40" s="454" t="s">
        <v>15</v>
      </c>
      <c r="F40" s="449">
        <v>100000</v>
      </c>
      <c r="G40" s="468">
        <v>37.450000000000003</v>
      </c>
      <c r="H40" s="465">
        <v>195823.41</v>
      </c>
      <c r="I40" s="621">
        <f t="shared" si="0"/>
        <v>1.9124373332075057E-4</v>
      </c>
      <c r="J40" s="529">
        <v>3707550.0000000005</v>
      </c>
      <c r="K40" s="569">
        <f t="shared" si="1"/>
        <v>19.124373332075056</v>
      </c>
      <c r="L40" s="469">
        <f t="shared" si="2"/>
        <v>1423.6806504467875</v>
      </c>
      <c r="M40" s="467" t="s">
        <v>201</v>
      </c>
      <c r="N40" s="30"/>
      <c r="O40" s="30"/>
      <c r="P40" s="30"/>
      <c r="Q40" s="30"/>
      <c r="R40" s="30"/>
      <c r="S40" s="30"/>
      <c r="T40" s="30"/>
      <c r="U40" s="30"/>
    </row>
    <row r="41" spans="5:21" x14ac:dyDescent="0.25">
      <c r="E41" s="454" t="s">
        <v>102</v>
      </c>
      <c r="F41" s="449">
        <v>100</v>
      </c>
      <c r="G41" s="468">
        <v>48000</v>
      </c>
      <c r="H41" s="465">
        <v>193042.81</v>
      </c>
      <c r="I41" s="621">
        <f t="shared" si="0"/>
        <v>0.24864950940156746</v>
      </c>
      <c r="J41" s="529">
        <v>4752000</v>
      </c>
      <c r="K41" s="569">
        <f t="shared" si="1"/>
        <v>24.864950940156746</v>
      </c>
      <c r="L41" s="469">
        <f t="shared" si="2"/>
        <v>1448.5456013869443</v>
      </c>
      <c r="M41" s="467" t="s">
        <v>202</v>
      </c>
      <c r="N41" s="30"/>
      <c r="O41" s="30"/>
      <c r="P41" s="30"/>
      <c r="Q41" s="30"/>
      <c r="R41" s="30"/>
      <c r="S41" s="30"/>
      <c r="T41" s="30"/>
      <c r="U41" s="30"/>
    </row>
    <row r="42" spans="5:21" x14ac:dyDescent="0.25">
      <c r="E42" s="454" t="s">
        <v>102</v>
      </c>
      <c r="F42" s="449">
        <v>10</v>
      </c>
      <c r="G42" s="470">
        <v>51000</v>
      </c>
      <c r="H42" s="465">
        <v>193042.81</v>
      </c>
      <c r="I42" s="621">
        <f t="shared" si="0"/>
        <v>0.26419010373916541</v>
      </c>
      <c r="J42" s="529">
        <v>504900</v>
      </c>
      <c r="K42" s="570">
        <f t="shared" si="1"/>
        <v>2.6419010373916541</v>
      </c>
      <c r="L42" s="471">
        <f t="shared" si="2"/>
        <v>1451.1875024243359</v>
      </c>
      <c r="M42" s="467" t="s">
        <v>172</v>
      </c>
      <c r="N42" s="30"/>
      <c r="O42" s="30"/>
      <c r="P42" s="30"/>
      <c r="Q42" s="30"/>
      <c r="R42" s="30"/>
      <c r="S42" s="30"/>
      <c r="T42" s="30"/>
      <c r="U42" s="30"/>
    </row>
    <row r="43" spans="5:21" x14ac:dyDescent="0.25">
      <c r="E43" s="454" t="s">
        <v>102</v>
      </c>
      <c r="F43" s="449">
        <v>3</v>
      </c>
      <c r="G43" s="470">
        <v>51000</v>
      </c>
      <c r="H43" s="465">
        <v>193042.81</v>
      </c>
      <c r="I43" s="621">
        <f t="shared" si="0"/>
        <v>0.26419010373916541</v>
      </c>
      <c r="J43" s="529">
        <v>151470</v>
      </c>
      <c r="K43" s="570">
        <f t="shared" si="1"/>
        <v>0.79257031121749622</v>
      </c>
      <c r="L43" s="471">
        <f t="shared" si="2"/>
        <v>1451.9800727355534</v>
      </c>
      <c r="M43" s="467" t="s">
        <v>172</v>
      </c>
      <c r="N43" s="30"/>
      <c r="O43" s="30"/>
      <c r="P43" s="30"/>
      <c r="Q43" s="30"/>
      <c r="R43" s="30"/>
      <c r="S43" s="30"/>
      <c r="T43" s="30"/>
      <c r="U43" s="30"/>
    </row>
    <row r="44" spans="5:21" x14ac:dyDescent="0.25">
      <c r="E44" s="454" t="s">
        <v>102</v>
      </c>
      <c r="F44" s="449">
        <v>3150</v>
      </c>
      <c r="G44" s="468">
        <v>37</v>
      </c>
      <c r="H44" s="465">
        <v>193042.81</v>
      </c>
      <c r="I44" s="621">
        <f t="shared" si="0"/>
        <v>1.9166733016370824E-4</v>
      </c>
      <c r="J44" s="529">
        <v>115384.5</v>
      </c>
      <c r="K44" s="569">
        <f t="shared" si="1"/>
        <v>0.60375209001568098</v>
      </c>
      <c r="L44" s="469">
        <f t="shared" si="2"/>
        <v>1452.5838248255691</v>
      </c>
      <c r="M44" s="467" t="s">
        <v>201</v>
      </c>
      <c r="N44" s="30"/>
      <c r="O44" s="30"/>
      <c r="P44" s="30"/>
      <c r="Q44" s="30"/>
      <c r="R44" s="30"/>
      <c r="S44" s="30"/>
      <c r="T44" s="30"/>
      <c r="U44" s="30"/>
    </row>
    <row r="45" spans="5:21" x14ac:dyDescent="0.25">
      <c r="E45" s="454" t="s">
        <v>102</v>
      </c>
      <c r="F45" s="449">
        <v>67</v>
      </c>
      <c r="G45" s="468">
        <v>37</v>
      </c>
      <c r="H45" s="465">
        <v>193042.81</v>
      </c>
      <c r="I45" s="621">
        <f t="shared" si="0"/>
        <v>1.9166733016370824E-4</v>
      </c>
      <c r="J45" s="529">
        <v>2454.21</v>
      </c>
      <c r="K45" s="569">
        <f t="shared" si="1"/>
        <v>1.2841711120968453E-2</v>
      </c>
      <c r="L45" s="469">
        <f t="shared" si="2"/>
        <v>1452.59666653669</v>
      </c>
      <c r="M45" s="467" t="s">
        <v>201</v>
      </c>
      <c r="N45" s="30"/>
      <c r="O45" s="30"/>
      <c r="P45" s="30"/>
      <c r="Q45" s="30"/>
      <c r="R45" s="30"/>
      <c r="S45" s="30"/>
      <c r="T45" s="30"/>
      <c r="U45" s="30"/>
    </row>
    <row r="46" spans="5:21" x14ac:dyDescent="0.25">
      <c r="E46" s="454" t="s">
        <v>102</v>
      </c>
      <c r="F46" s="449">
        <v>50000</v>
      </c>
      <c r="G46" s="468">
        <v>37</v>
      </c>
      <c r="H46" s="465">
        <v>193042.81</v>
      </c>
      <c r="I46" s="621">
        <f t="shared" si="0"/>
        <v>1.9166733016370824E-4</v>
      </c>
      <c r="J46" s="529">
        <v>1831500</v>
      </c>
      <c r="K46" s="569">
        <f t="shared" si="1"/>
        <v>9.5833665081854118</v>
      </c>
      <c r="L46" s="469">
        <f t="shared" si="2"/>
        <v>1462.1800330448755</v>
      </c>
      <c r="M46" s="467" t="s">
        <v>201</v>
      </c>
      <c r="N46" s="30"/>
      <c r="O46" s="30"/>
      <c r="P46" s="30"/>
      <c r="Q46" s="30"/>
      <c r="R46" s="30"/>
      <c r="S46" s="30"/>
      <c r="T46" s="30"/>
      <c r="U46" s="30"/>
    </row>
    <row r="47" spans="5:21" x14ac:dyDescent="0.25">
      <c r="E47" s="454" t="s">
        <v>102</v>
      </c>
      <c r="F47" s="449">
        <v>79933</v>
      </c>
      <c r="G47" s="468">
        <v>37</v>
      </c>
      <c r="H47" s="465">
        <v>193042.81</v>
      </c>
      <c r="I47" s="621">
        <f t="shared" si="0"/>
        <v>1.9166733016370824E-4</v>
      </c>
      <c r="J47" s="529">
        <v>2927945.79</v>
      </c>
      <c r="K47" s="569">
        <f t="shared" si="1"/>
        <v>15.320544701975692</v>
      </c>
      <c r="L47" s="469">
        <f t="shared" si="2"/>
        <v>1477.5005777468511</v>
      </c>
      <c r="M47" s="467" t="s">
        <v>201</v>
      </c>
      <c r="N47" s="30"/>
      <c r="O47" s="30"/>
      <c r="P47" s="30"/>
      <c r="Q47" s="30"/>
      <c r="R47" s="30"/>
      <c r="S47" s="30"/>
      <c r="T47" s="30"/>
      <c r="U47" s="30"/>
    </row>
    <row r="48" spans="5:21" x14ac:dyDescent="0.25">
      <c r="E48" s="454" t="s">
        <v>16</v>
      </c>
      <c r="F48" s="449">
        <v>151</v>
      </c>
      <c r="G48" s="470">
        <v>50000</v>
      </c>
      <c r="H48" s="465">
        <v>185004.12</v>
      </c>
      <c r="I48" s="621">
        <f t="shared" si="0"/>
        <v>0.27026425141234695</v>
      </c>
      <c r="J48" s="529">
        <v>7474500</v>
      </c>
      <c r="K48" s="570">
        <f t="shared" si="1"/>
        <v>40.809901963264387</v>
      </c>
      <c r="L48" s="471">
        <f t="shared" si="2"/>
        <v>1518.3104797101155</v>
      </c>
      <c r="M48" s="467" t="s">
        <v>172</v>
      </c>
      <c r="N48" s="30"/>
      <c r="O48" s="30"/>
      <c r="P48" s="30"/>
      <c r="Q48" s="30"/>
      <c r="R48" s="30"/>
      <c r="S48" s="30"/>
      <c r="T48" s="30"/>
      <c r="U48" s="30"/>
    </row>
    <row r="49" spans="5:21" x14ac:dyDescent="0.25">
      <c r="E49" s="454" t="s">
        <v>16</v>
      </c>
      <c r="F49" s="449">
        <v>127</v>
      </c>
      <c r="G49" s="470">
        <v>50000</v>
      </c>
      <c r="H49" s="465">
        <v>185004.12</v>
      </c>
      <c r="I49" s="621">
        <f t="shared" si="0"/>
        <v>0.27026425141234695</v>
      </c>
      <c r="J49" s="529">
        <v>6286500</v>
      </c>
      <c r="K49" s="570">
        <f t="shared" si="1"/>
        <v>34.323559929368059</v>
      </c>
      <c r="L49" s="471">
        <f t="shared" si="2"/>
        <v>1552.6340396394835</v>
      </c>
      <c r="M49" s="467" t="s">
        <v>172</v>
      </c>
      <c r="N49" s="30"/>
      <c r="O49" s="30"/>
      <c r="P49" s="30"/>
      <c r="Q49" s="30"/>
      <c r="R49" s="30"/>
      <c r="S49" s="30"/>
      <c r="T49" s="30"/>
      <c r="U49" s="30"/>
    </row>
    <row r="50" spans="5:21" x14ac:dyDescent="0.25">
      <c r="E50" s="454">
        <v>43949</v>
      </c>
      <c r="F50" s="449">
        <v>6</v>
      </c>
      <c r="G50" s="468">
        <v>65000</v>
      </c>
      <c r="H50" s="465">
        <v>185004.12</v>
      </c>
      <c r="I50" s="621">
        <f t="shared" si="0"/>
        <v>0.35134352683605102</v>
      </c>
      <c r="J50" s="529">
        <v>386100</v>
      </c>
      <c r="K50" s="571">
        <f t="shared" si="1"/>
        <v>2.1080611610163063</v>
      </c>
      <c r="L50" s="469">
        <f t="shared" si="2"/>
        <v>1554.7421008004999</v>
      </c>
      <c r="M50" s="467" t="s">
        <v>181</v>
      </c>
      <c r="N50" s="30"/>
      <c r="O50" s="30"/>
      <c r="P50" s="30"/>
      <c r="Q50" s="30"/>
      <c r="R50" s="30"/>
      <c r="S50" s="30"/>
      <c r="T50" s="30"/>
      <c r="U50" s="30"/>
    </row>
    <row r="51" spans="5:21" x14ac:dyDescent="0.25">
      <c r="E51" s="454" t="s">
        <v>95</v>
      </c>
      <c r="F51" s="449">
        <v>352</v>
      </c>
      <c r="G51" s="468">
        <v>45500</v>
      </c>
      <c r="H51" s="465">
        <v>177691.94</v>
      </c>
      <c r="I51" s="621">
        <f t="shared" si="0"/>
        <v>0.25606113591871416</v>
      </c>
      <c r="J51" s="529">
        <v>15855840</v>
      </c>
      <c r="K51" s="569">
        <f t="shared" si="1"/>
        <v>90.133519843387376</v>
      </c>
      <c r="L51" s="469">
        <f t="shared" si="2"/>
        <v>1644.8756206438873</v>
      </c>
      <c r="M51" s="467" t="s">
        <v>202</v>
      </c>
      <c r="N51" s="30"/>
      <c r="O51" s="30"/>
      <c r="P51" s="30"/>
      <c r="Q51" s="30"/>
      <c r="R51" s="30"/>
      <c r="S51" s="30"/>
      <c r="T51" s="30"/>
      <c r="U51" s="30"/>
    </row>
    <row r="52" spans="5:21" x14ac:dyDescent="0.25">
      <c r="E52" s="454" t="s">
        <v>95</v>
      </c>
      <c r="F52" s="449">
        <v>1</v>
      </c>
      <c r="G52" s="468">
        <v>103201</v>
      </c>
      <c r="H52" s="465">
        <v>177691.94</v>
      </c>
      <c r="I52" s="621">
        <f t="shared" si="0"/>
        <v>0.58078605028455421</v>
      </c>
      <c r="J52" s="529">
        <v>102168.99</v>
      </c>
      <c r="K52" s="569">
        <f t="shared" si="1"/>
        <v>0.58078605028455421</v>
      </c>
      <c r="L52" s="469">
        <f t="shared" si="2"/>
        <v>1645.4564066941718</v>
      </c>
      <c r="M52" s="467" t="s">
        <v>203</v>
      </c>
      <c r="N52" s="30"/>
      <c r="O52" s="30"/>
      <c r="P52" s="30"/>
      <c r="Q52" s="30"/>
      <c r="R52" s="30"/>
      <c r="S52" s="30"/>
      <c r="T52" s="30"/>
      <c r="U52" s="30"/>
    </row>
    <row r="53" spans="5:21" x14ac:dyDescent="0.25">
      <c r="E53" s="454" t="s">
        <v>95</v>
      </c>
      <c r="F53" s="449">
        <v>3000</v>
      </c>
      <c r="G53" s="468">
        <v>37.5</v>
      </c>
      <c r="H53" s="465">
        <v>177691.94</v>
      </c>
      <c r="I53" s="621">
        <f t="shared" si="0"/>
        <v>2.1103939773520398E-4</v>
      </c>
      <c r="J53" s="529">
        <v>111375</v>
      </c>
      <c r="K53" s="569">
        <f t="shared" si="1"/>
        <v>0.63311819320561191</v>
      </c>
      <c r="L53" s="469">
        <f t="shared" si="2"/>
        <v>1646.0895248873774</v>
      </c>
      <c r="M53" s="467" t="s">
        <v>201</v>
      </c>
      <c r="N53" s="30"/>
      <c r="O53" s="30"/>
      <c r="P53" s="30"/>
      <c r="Q53" s="30"/>
      <c r="R53" s="30"/>
      <c r="S53" s="30"/>
      <c r="T53" s="30"/>
      <c r="U53" s="30"/>
    </row>
    <row r="54" spans="5:21" x14ac:dyDescent="0.25">
      <c r="E54" s="454" t="s">
        <v>95</v>
      </c>
      <c r="F54" s="449">
        <v>25</v>
      </c>
      <c r="G54" s="468">
        <v>8100</v>
      </c>
      <c r="H54" s="465">
        <v>177691.94</v>
      </c>
      <c r="I54" s="621">
        <f t="shared" si="0"/>
        <v>4.5584509910804059E-2</v>
      </c>
      <c r="J54" s="529">
        <v>200475</v>
      </c>
      <c r="K54" s="569">
        <f t="shared" si="1"/>
        <v>1.1396127477701015</v>
      </c>
      <c r="L54" s="469">
        <f t="shared" si="2"/>
        <v>1647.2291376351475</v>
      </c>
      <c r="M54" s="467" t="s">
        <v>204</v>
      </c>
      <c r="N54" s="30"/>
      <c r="O54" s="30"/>
      <c r="P54" s="30"/>
      <c r="Q54" s="30"/>
      <c r="R54" s="30"/>
      <c r="S54" s="30"/>
      <c r="T54" s="30"/>
      <c r="U54" s="30"/>
    </row>
    <row r="55" spans="5:21" x14ac:dyDescent="0.25">
      <c r="E55" s="454" t="s">
        <v>95</v>
      </c>
      <c r="F55" s="449">
        <v>6</v>
      </c>
      <c r="G55" s="468">
        <v>505000</v>
      </c>
      <c r="H55" s="465">
        <v>177691.94</v>
      </c>
      <c r="I55" s="621">
        <f t="shared" si="0"/>
        <v>2.8419972228340802</v>
      </c>
      <c r="J55" s="529">
        <v>2999700</v>
      </c>
      <c r="K55" s="569">
        <f t="shared" si="1"/>
        <v>17.051983337004479</v>
      </c>
      <c r="L55" s="469">
        <f t="shared" si="2"/>
        <v>1664.2811209721519</v>
      </c>
      <c r="M55" s="467" t="s">
        <v>205</v>
      </c>
      <c r="N55" s="30"/>
      <c r="O55" s="30"/>
      <c r="P55" s="30"/>
      <c r="Q55" s="30"/>
      <c r="R55" s="30"/>
      <c r="S55" s="30"/>
      <c r="T55" s="30"/>
      <c r="U55" s="30"/>
    </row>
    <row r="56" spans="5:21" x14ac:dyDescent="0.25">
      <c r="E56" s="454" t="s">
        <v>103</v>
      </c>
      <c r="F56" s="449">
        <v>10</v>
      </c>
      <c r="G56" s="468">
        <v>46000</v>
      </c>
      <c r="H56" s="465">
        <v>179021.82</v>
      </c>
      <c r="I56" s="621">
        <f t="shared" si="0"/>
        <v>0.25695191792821681</v>
      </c>
      <c r="J56" s="529">
        <v>455400</v>
      </c>
      <c r="K56" s="569">
        <f t="shared" si="1"/>
        <v>2.5695191792821683</v>
      </c>
      <c r="L56" s="469">
        <f t="shared" si="2"/>
        <v>1666.8506401514342</v>
      </c>
      <c r="M56" s="467" t="s">
        <v>202</v>
      </c>
      <c r="N56" s="30"/>
      <c r="O56" s="30"/>
      <c r="P56" s="30"/>
      <c r="Q56" s="30"/>
      <c r="R56" s="30"/>
      <c r="S56" s="30"/>
      <c r="T56" s="30"/>
      <c r="U56" s="30"/>
    </row>
    <row r="57" spans="5:21" x14ac:dyDescent="0.25">
      <c r="E57" s="454" t="s">
        <v>103</v>
      </c>
      <c r="F57" s="449">
        <v>2000</v>
      </c>
      <c r="G57" s="468">
        <v>37.5</v>
      </c>
      <c r="H57" s="465">
        <v>179021.82</v>
      </c>
      <c r="I57" s="621">
        <f t="shared" si="0"/>
        <v>2.0947167222408976E-4</v>
      </c>
      <c r="J57" s="529">
        <v>74250</v>
      </c>
      <c r="K57" s="569">
        <f t="shared" si="1"/>
        <v>0.41894334444817954</v>
      </c>
      <c r="L57" s="469">
        <f t="shared" si="2"/>
        <v>1667.2695834958824</v>
      </c>
      <c r="M57" s="467" t="s">
        <v>201</v>
      </c>
      <c r="N57" s="30"/>
      <c r="O57" s="30"/>
      <c r="P57" s="30"/>
      <c r="Q57" s="30"/>
      <c r="R57" s="30"/>
      <c r="S57" s="30"/>
      <c r="T57" s="30"/>
      <c r="U57" s="30"/>
    </row>
    <row r="58" spans="5:21" x14ac:dyDescent="0.25">
      <c r="E58" s="454" t="s">
        <v>103</v>
      </c>
      <c r="F58" s="449">
        <v>2680</v>
      </c>
      <c r="G58" s="468">
        <v>37.5</v>
      </c>
      <c r="H58" s="465">
        <v>179021.82</v>
      </c>
      <c r="I58" s="621">
        <f t="shared" si="0"/>
        <v>2.0947167222408976E-4</v>
      </c>
      <c r="J58" s="529">
        <v>99495</v>
      </c>
      <c r="K58" s="569">
        <f t="shared" si="1"/>
        <v>0.56138408156056052</v>
      </c>
      <c r="L58" s="469">
        <f t="shared" si="2"/>
        <v>1667.8309675774431</v>
      </c>
      <c r="M58" s="467" t="s">
        <v>201</v>
      </c>
      <c r="N58" s="30"/>
      <c r="O58" s="30"/>
      <c r="P58" s="30"/>
      <c r="Q58" s="30"/>
      <c r="R58" s="30"/>
      <c r="S58" s="30"/>
      <c r="T58" s="30"/>
      <c r="U58" s="30"/>
    </row>
    <row r="59" spans="5:21" x14ac:dyDescent="0.25">
      <c r="E59" s="454" t="s">
        <v>103</v>
      </c>
      <c r="F59" s="449">
        <v>10000</v>
      </c>
      <c r="G59" s="468">
        <v>37.5</v>
      </c>
      <c r="H59" s="465">
        <v>179021.82</v>
      </c>
      <c r="I59" s="621">
        <f t="shared" si="0"/>
        <v>2.0947167222408976E-4</v>
      </c>
      <c r="J59" s="529">
        <v>371250</v>
      </c>
      <c r="K59" s="569">
        <f t="shared" si="1"/>
        <v>2.0947167222408978</v>
      </c>
      <c r="L59" s="469">
        <f t="shared" si="2"/>
        <v>1669.925684299684</v>
      </c>
      <c r="M59" s="467" t="s">
        <v>201</v>
      </c>
      <c r="N59" s="30"/>
      <c r="O59" s="30"/>
      <c r="P59" s="30"/>
      <c r="Q59" s="30"/>
      <c r="R59" s="30"/>
      <c r="S59" s="30"/>
      <c r="T59" s="30"/>
      <c r="U59" s="30"/>
    </row>
    <row r="60" spans="5:21" x14ac:dyDescent="0.25">
      <c r="E60" s="454" t="s">
        <v>121</v>
      </c>
      <c r="F60" s="449">
        <v>2227</v>
      </c>
      <c r="G60" s="468">
        <v>1250</v>
      </c>
      <c r="H60" s="465">
        <v>175501.44</v>
      </c>
      <c r="I60" s="621">
        <f t="shared" si="0"/>
        <v>7.1224486819025526E-3</v>
      </c>
      <c r="J60" s="529">
        <v>2755912.5</v>
      </c>
      <c r="K60" s="569">
        <f t="shared" si="1"/>
        <v>15.861693214596984</v>
      </c>
      <c r="L60" s="469">
        <f t="shared" si="2"/>
        <v>1685.7873775142809</v>
      </c>
      <c r="M60" s="467" t="s">
        <v>173</v>
      </c>
      <c r="N60" s="30"/>
      <c r="O60" s="30"/>
      <c r="P60" s="30"/>
      <c r="Q60" s="30"/>
      <c r="R60" s="30"/>
      <c r="S60" s="30"/>
      <c r="T60" s="30"/>
      <c r="U60" s="30"/>
    </row>
    <row r="61" spans="5:21" x14ac:dyDescent="0.25">
      <c r="E61" s="454" t="s">
        <v>121</v>
      </c>
      <c r="F61" s="449">
        <v>1250</v>
      </c>
      <c r="G61" s="468">
        <v>1250</v>
      </c>
      <c r="H61" s="465">
        <v>175501.44</v>
      </c>
      <c r="I61" s="621">
        <f t="shared" si="0"/>
        <v>7.1224486819025526E-3</v>
      </c>
      <c r="J61" s="529">
        <v>1546875</v>
      </c>
      <c r="K61" s="569">
        <f t="shared" si="1"/>
        <v>8.9030608523781911</v>
      </c>
      <c r="L61" s="469">
        <f t="shared" si="2"/>
        <v>1694.6904383666592</v>
      </c>
      <c r="M61" s="467" t="s">
        <v>173</v>
      </c>
      <c r="N61" s="30"/>
      <c r="O61" s="30"/>
      <c r="P61" s="30"/>
      <c r="Q61" s="30"/>
      <c r="R61" s="30"/>
      <c r="S61" s="30"/>
      <c r="T61" s="30"/>
      <c r="U61" s="30"/>
    </row>
    <row r="62" spans="5:21" x14ac:dyDescent="0.25">
      <c r="E62" s="454" t="s">
        <v>121</v>
      </c>
      <c r="F62" s="449">
        <v>1</v>
      </c>
      <c r="G62" s="468">
        <v>1250</v>
      </c>
      <c r="H62" s="465">
        <v>175501.44</v>
      </c>
      <c r="I62" s="621">
        <f t="shared" si="0"/>
        <v>7.1224486819025526E-3</v>
      </c>
      <c r="J62" s="529">
        <v>1237.5</v>
      </c>
      <c r="K62" s="569">
        <f t="shared" si="1"/>
        <v>7.1224486819025526E-3</v>
      </c>
      <c r="L62" s="469">
        <f t="shared" si="2"/>
        <v>1694.6975608153411</v>
      </c>
      <c r="M62" s="467" t="s">
        <v>173</v>
      </c>
      <c r="N62" s="30"/>
      <c r="O62" s="30"/>
      <c r="P62" s="30"/>
      <c r="Q62" s="30"/>
      <c r="R62" s="30"/>
      <c r="S62" s="30"/>
      <c r="T62" s="30"/>
      <c r="U62" s="30"/>
    </row>
    <row r="63" spans="5:21" x14ac:dyDescent="0.25">
      <c r="E63" s="454" t="s">
        <v>121</v>
      </c>
      <c r="F63" s="449">
        <v>6522</v>
      </c>
      <c r="G63" s="468">
        <v>1250</v>
      </c>
      <c r="H63" s="465">
        <v>175501.44</v>
      </c>
      <c r="I63" s="621">
        <f t="shared" si="0"/>
        <v>7.1224486819025526E-3</v>
      </c>
      <c r="J63" s="529">
        <v>8070975</v>
      </c>
      <c r="K63" s="569">
        <f t="shared" si="1"/>
        <v>46.452610303368445</v>
      </c>
      <c r="L63" s="469">
        <f t="shared" si="2"/>
        <v>1741.1501711187095</v>
      </c>
      <c r="M63" s="467" t="s">
        <v>173</v>
      </c>
      <c r="N63" s="30"/>
      <c r="O63" s="30"/>
      <c r="P63" s="30"/>
      <c r="Q63" s="30"/>
      <c r="R63" s="30"/>
      <c r="S63" s="30"/>
      <c r="T63" s="30"/>
      <c r="U63" s="30"/>
    </row>
    <row r="64" spans="5:21" x14ac:dyDescent="0.25">
      <c r="E64" s="454" t="s">
        <v>121</v>
      </c>
      <c r="F64" s="449">
        <v>9700</v>
      </c>
      <c r="G64" s="468">
        <v>1250</v>
      </c>
      <c r="H64" s="465">
        <v>175501.44</v>
      </c>
      <c r="I64" s="621">
        <f t="shared" si="0"/>
        <v>7.1224486819025526E-3</v>
      </c>
      <c r="J64" s="529">
        <v>12003750</v>
      </c>
      <c r="K64" s="569">
        <f t="shared" si="1"/>
        <v>69.087752214454767</v>
      </c>
      <c r="L64" s="469">
        <f t="shared" si="2"/>
        <v>1810.2379233331642</v>
      </c>
      <c r="M64" s="467" t="s">
        <v>173</v>
      </c>
      <c r="N64" s="30"/>
      <c r="O64" s="30"/>
      <c r="P64" s="30"/>
      <c r="Q64" s="30"/>
      <c r="R64" s="30"/>
      <c r="S64" s="30"/>
      <c r="T64" s="30"/>
      <c r="U64" s="30"/>
    </row>
    <row r="65" spans="5:21" x14ac:dyDescent="0.25">
      <c r="E65" s="454" t="s">
        <v>121</v>
      </c>
      <c r="F65" s="449">
        <v>150</v>
      </c>
      <c r="G65" s="468">
        <v>1250</v>
      </c>
      <c r="H65" s="465">
        <v>175501.44</v>
      </c>
      <c r="I65" s="621">
        <f t="shared" si="0"/>
        <v>7.1224486819025526E-3</v>
      </c>
      <c r="J65" s="529">
        <v>185625</v>
      </c>
      <c r="K65" s="569">
        <f t="shared" si="1"/>
        <v>1.0683673022853828</v>
      </c>
      <c r="L65" s="469">
        <f t="shared" si="2"/>
        <v>1811.3062906354496</v>
      </c>
      <c r="M65" s="467" t="s">
        <v>173</v>
      </c>
      <c r="N65" s="30"/>
      <c r="O65" s="30"/>
      <c r="P65" s="30"/>
      <c r="Q65" s="30"/>
      <c r="R65" s="30"/>
      <c r="S65" s="30"/>
      <c r="T65" s="30"/>
      <c r="U65" s="30"/>
    </row>
    <row r="66" spans="5:21" x14ac:dyDescent="0.25">
      <c r="E66" s="454" t="s">
        <v>121</v>
      </c>
      <c r="F66" s="449">
        <v>32</v>
      </c>
      <c r="G66" s="468">
        <v>1250</v>
      </c>
      <c r="H66" s="465">
        <v>175501.44</v>
      </c>
      <c r="I66" s="621">
        <f t="shared" si="0"/>
        <v>7.1224486819025526E-3</v>
      </c>
      <c r="J66" s="529">
        <v>39600</v>
      </c>
      <c r="K66" s="569">
        <f t="shared" si="1"/>
        <v>0.22791835782088168</v>
      </c>
      <c r="L66" s="469">
        <f t="shared" si="2"/>
        <v>1811.5342089932706</v>
      </c>
      <c r="M66" s="467" t="s">
        <v>173</v>
      </c>
      <c r="N66" s="30"/>
      <c r="O66" s="30"/>
      <c r="P66" s="30"/>
      <c r="Q66" s="30"/>
      <c r="R66" s="30"/>
      <c r="S66" s="30"/>
      <c r="T66" s="30"/>
      <c r="U66" s="30"/>
    </row>
    <row r="67" spans="5:21" x14ac:dyDescent="0.25">
      <c r="E67" s="454" t="s">
        <v>121</v>
      </c>
      <c r="F67" s="449">
        <v>45</v>
      </c>
      <c r="G67" s="468">
        <v>1250</v>
      </c>
      <c r="H67" s="465">
        <v>175501.44</v>
      </c>
      <c r="I67" s="621">
        <f t="shared" ref="I67:I130" si="3">G67/H67</f>
        <v>7.1224486819025526E-3</v>
      </c>
      <c r="J67" s="529">
        <v>55687.5</v>
      </c>
      <c r="K67" s="569">
        <f t="shared" ref="K67:K130" si="4">F67*I67</f>
        <v>0.32051019068561487</v>
      </c>
      <c r="L67" s="469">
        <f t="shared" si="2"/>
        <v>1811.8547191839561</v>
      </c>
      <c r="M67" s="467" t="s">
        <v>173</v>
      </c>
      <c r="N67" s="30"/>
      <c r="O67" s="201"/>
      <c r="P67" s="221"/>
      <c r="Q67" s="222"/>
      <c r="R67" s="223"/>
      <c r="S67" s="224"/>
      <c r="T67" s="225"/>
      <c r="U67" s="224"/>
    </row>
    <row r="68" spans="5:21" x14ac:dyDescent="0.25">
      <c r="E68" s="454" t="s">
        <v>121</v>
      </c>
      <c r="F68" s="449">
        <v>73</v>
      </c>
      <c r="G68" s="468">
        <v>1250</v>
      </c>
      <c r="H68" s="465">
        <v>175501.44</v>
      </c>
      <c r="I68" s="621">
        <f t="shared" si="3"/>
        <v>7.1224486819025526E-3</v>
      </c>
      <c r="J68" s="529">
        <v>90337.5</v>
      </c>
      <c r="K68" s="569">
        <f t="shared" si="4"/>
        <v>0.51993875377888632</v>
      </c>
      <c r="L68" s="469">
        <f t="shared" ref="L68:L131" si="5">L67+K68</f>
        <v>1812.374657937735</v>
      </c>
      <c r="M68" s="467" t="s">
        <v>173</v>
      </c>
      <c r="N68" s="30"/>
      <c r="O68" s="201"/>
      <c r="P68" s="221"/>
      <c r="Q68" s="222"/>
      <c r="R68" s="223"/>
      <c r="S68" s="224"/>
      <c r="T68" s="225"/>
      <c r="U68" s="224"/>
    </row>
    <row r="69" spans="5:21" x14ac:dyDescent="0.25">
      <c r="E69" s="454" t="s">
        <v>96</v>
      </c>
      <c r="F69" s="449">
        <v>40340</v>
      </c>
      <c r="G69" s="468">
        <v>1350</v>
      </c>
      <c r="H69" s="465">
        <v>178502.21</v>
      </c>
      <c r="I69" s="621">
        <f t="shared" si="3"/>
        <v>7.5629315737883581E-3</v>
      </c>
      <c r="J69" s="529">
        <v>53914410</v>
      </c>
      <c r="K69" s="569">
        <f t="shared" si="4"/>
        <v>305.08865968662235</v>
      </c>
      <c r="L69" s="469">
        <f t="shared" si="5"/>
        <v>2117.4633176243574</v>
      </c>
      <c r="M69" s="467" t="s">
        <v>173</v>
      </c>
      <c r="N69" s="30"/>
      <c r="O69" s="201"/>
      <c r="P69" s="221"/>
      <c r="Q69" s="222"/>
      <c r="R69" s="223"/>
      <c r="S69" s="224"/>
      <c r="T69" s="225"/>
      <c r="U69" s="224"/>
    </row>
    <row r="70" spans="5:21" x14ac:dyDescent="0.25">
      <c r="E70" s="454" t="s">
        <v>96</v>
      </c>
      <c r="F70" s="449">
        <v>9660</v>
      </c>
      <c r="G70" s="468">
        <v>1350</v>
      </c>
      <c r="H70" s="465">
        <v>178502.21</v>
      </c>
      <c r="I70" s="621">
        <f t="shared" si="3"/>
        <v>7.5629315737883581E-3</v>
      </c>
      <c r="J70" s="529">
        <v>12910590</v>
      </c>
      <c r="K70" s="569">
        <f t="shared" si="4"/>
        <v>73.057919002795543</v>
      </c>
      <c r="L70" s="469">
        <f t="shared" si="5"/>
        <v>2190.521236627153</v>
      </c>
      <c r="M70" s="467" t="s">
        <v>173</v>
      </c>
      <c r="N70" s="30"/>
      <c r="O70" s="201"/>
      <c r="P70" s="221"/>
      <c r="Q70" s="222"/>
      <c r="R70" s="223"/>
      <c r="S70" s="224"/>
      <c r="T70" s="225"/>
      <c r="U70" s="224"/>
    </row>
    <row r="71" spans="5:21" x14ac:dyDescent="0.25">
      <c r="E71" s="454" t="s">
        <v>114</v>
      </c>
      <c r="F71" s="449">
        <v>700</v>
      </c>
      <c r="G71" s="468">
        <v>1350</v>
      </c>
      <c r="H71" s="465">
        <v>182042.31</v>
      </c>
      <c r="I71" s="621">
        <f t="shared" si="3"/>
        <v>7.4158584342288343E-3</v>
      </c>
      <c r="J71" s="529">
        <v>935550</v>
      </c>
      <c r="K71" s="569">
        <f t="shared" si="4"/>
        <v>5.1911009039601836</v>
      </c>
      <c r="L71" s="469">
        <f t="shared" si="5"/>
        <v>2195.712337531113</v>
      </c>
      <c r="M71" s="467" t="s">
        <v>173</v>
      </c>
      <c r="N71" s="30"/>
      <c r="O71" s="201"/>
      <c r="P71" s="221"/>
      <c r="Q71" s="222"/>
      <c r="R71" s="223"/>
      <c r="S71" s="224"/>
      <c r="T71" s="225"/>
      <c r="U71" s="224"/>
    </row>
    <row r="72" spans="5:21" x14ac:dyDescent="0.25">
      <c r="E72" s="454" t="s">
        <v>114</v>
      </c>
      <c r="F72" s="449">
        <v>2458</v>
      </c>
      <c r="G72" s="468">
        <v>1350</v>
      </c>
      <c r="H72" s="465">
        <v>182042.31</v>
      </c>
      <c r="I72" s="621">
        <f t="shared" si="3"/>
        <v>7.4158584342288343E-3</v>
      </c>
      <c r="J72" s="529">
        <v>3285117</v>
      </c>
      <c r="K72" s="569">
        <f t="shared" si="4"/>
        <v>18.228180031334475</v>
      </c>
      <c r="L72" s="469">
        <f t="shared" si="5"/>
        <v>2213.9405175624474</v>
      </c>
      <c r="M72" s="467" t="s">
        <v>173</v>
      </c>
      <c r="N72" s="30"/>
      <c r="O72" s="201"/>
      <c r="P72" s="221"/>
      <c r="Q72" s="222"/>
      <c r="R72" s="223"/>
      <c r="S72" s="224"/>
      <c r="T72" s="225"/>
      <c r="U72" s="224"/>
    </row>
    <row r="73" spans="5:21" x14ac:dyDescent="0.25">
      <c r="E73" s="454" t="s">
        <v>114</v>
      </c>
      <c r="F73" s="449">
        <v>56</v>
      </c>
      <c r="G73" s="468">
        <v>1350</v>
      </c>
      <c r="H73" s="465">
        <v>182042.31</v>
      </c>
      <c r="I73" s="621">
        <f t="shared" si="3"/>
        <v>7.4158584342288343E-3</v>
      </c>
      <c r="J73" s="529">
        <v>74844</v>
      </c>
      <c r="K73" s="569">
        <f t="shared" si="4"/>
        <v>0.41528807231681475</v>
      </c>
      <c r="L73" s="469">
        <f t="shared" si="5"/>
        <v>2214.3558056347642</v>
      </c>
      <c r="M73" s="467" t="s">
        <v>173</v>
      </c>
      <c r="N73" s="30"/>
      <c r="O73" s="201"/>
      <c r="P73" s="221"/>
      <c r="Q73" s="222"/>
      <c r="R73" s="223"/>
      <c r="S73" s="224"/>
      <c r="T73" s="225"/>
      <c r="U73" s="224"/>
    </row>
    <row r="74" spans="5:21" x14ac:dyDescent="0.25">
      <c r="E74" s="454" t="s">
        <v>114</v>
      </c>
      <c r="F74" s="449">
        <v>251</v>
      </c>
      <c r="G74" s="468">
        <v>1350</v>
      </c>
      <c r="H74" s="465">
        <v>182042.31</v>
      </c>
      <c r="I74" s="621">
        <f t="shared" si="3"/>
        <v>7.4158584342288343E-3</v>
      </c>
      <c r="J74" s="529">
        <v>335461.5</v>
      </c>
      <c r="K74" s="569">
        <f t="shared" si="4"/>
        <v>1.8613804669914373</v>
      </c>
      <c r="L74" s="469">
        <f t="shared" si="5"/>
        <v>2216.2171861017555</v>
      </c>
      <c r="M74" s="467" t="s">
        <v>173</v>
      </c>
      <c r="N74" s="30"/>
      <c r="O74" s="201"/>
      <c r="P74" s="221"/>
      <c r="Q74" s="222"/>
      <c r="R74" s="223"/>
      <c r="S74" s="224"/>
      <c r="T74" s="225"/>
      <c r="U74" s="224"/>
    </row>
    <row r="75" spans="5:21" x14ac:dyDescent="0.25">
      <c r="E75" s="454" t="s">
        <v>114</v>
      </c>
      <c r="F75" s="449">
        <v>1500</v>
      </c>
      <c r="G75" s="468">
        <v>1350</v>
      </c>
      <c r="H75" s="465">
        <v>182042.31</v>
      </c>
      <c r="I75" s="621">
        <f t="shared" si="3"/>
        <v>7.4158584342288343E-3</v>
      </c>
      <c r="J75" s="529">
        <v>2004750</v>
      </c>
      <c r="K75" s="569">
        <f t="shared" si="4"/>
        <v>11.123787651343251</v>
      </c>
      <c r="L75" s="469">
        <f t="shared" si="5"/>
        <v>2227.3409737530988</v>
      </c>
      <c r="M75" s="467" t="s">
        <v>173</v>
      </c>
      <c r="N75" s="30"/>
      <c r="O75" s="201"/>
      <c r="P75" s="221"/>
      <c r="Q75" s="222"/>
      <c r="R75" s="223"/>
      <c r="S75" s="224"/>
      <c r="T75" s="225"/>
      <c r="U75" s="224"/>
    </row>
    <row r="76" spans="5:21" x14ac:dyDescent="0.25">
      <c r="E76" s="454" t="s">
        <v>114</v>
      </c>
      <c r="F76" s="449">
        <v>135</v>
      </c>
      <c r="G76" s="468">
        <v>1350</v>
      </c>
      <c r="H76" s="465">
        <v>182042.31</v>
      </c>
      <c r="I76" s="621">
        <f t="shared" si="3"/>
        <v>7.4158584342288343E-3</v>
      </c>
      <c r="J76" s="529">
        <v>180427.5</v>
      </c>
      <c r="K76" s="569">
        <f t="shared" si="4"/>
        <v>1.0011408886208926</v>
      </c>
      <c r="L76" s="469">
        <f t="shared" si="5"/>
        <v>2228.3421146417195</v>
      </c>
      <c r="M76" s="467" t="s">
        <v>173</v>
      </c>
      <c r="N76" s="30"/>
      <c r="O76" s="30"/>
      <c r="P76" s="30"/>
      <c r="Q76" s="30"/>
      <c r="R76" s="30"/>
      <c r="S76" s="30"/>
      <c r="T76" s="30"/>
      <c r="U76" s="30"/>
    </row>
    <row r="77" spans="5:21" x14ac:dyDescent="0.25">
      <c r="E77" s="454" t="s">
        <v>114</v>
      </c>
      <c r="F77" s="449">
        <v>128</v>
      </c>
      <c r="G77" s="468">
        <v>1350</v>
      </c>
      <c r="H77" s="465">
        <v>182042.31</v>
      </c>
      <c r="I77" s="621">
        <f t="shared" si="3"/>
        <v>7.4158584342288343E-3</v>
      </c>
      <c r="J77" s="529">
        <v>171072</v>
      </c>
      <c r="K77" s="569">
        <f t="shared" si="4"/>
        <v>0.94922987958129079</v>
      </c>
      <c r="L77" s="469">
        <f t="shared" si="5"/>
        <v>2229.2913445213007</v>
      </c>
      <c r="M77" s="467" t="s">
        <v>173</v>
      </c>
      <c r="N77" s="30"/>
      <c r="O77" s="30"/>
      <c r="P77" s="30"/>
      <c r="Q77" s="30"/>
      <c r="R77" s="30"/>
      <c r="S77" s="30"/>
      <c r="T77" s="30"/>
      <c r="U77" s="30"/>
    </row>
    <row r="78" spans="5:21" x14ac:dyDescent="0.25">
      <c r="E78" s="454" t="s">
        <v>18</v>
      </c>
      <c r="F78" s="449">
        <v>5</v>
      </c>
      <c r="G78" s="470">
        <v>50000</v>
      </c>
      <c r="H78" s="465">
        <v>182042.31</v>
      </c>
      <c r="I78" s="621">
        <f t="shared" si="3"/>
        <v>0.27466142348995681</v>
      </c>
      <c r="J78" s="529">
        <v>247500</v>
      </c>
      <c r="K78" s="570">
        <f t="shared" si="4"/>
        <v>1.3733071174497842</v>
      </c>
      <c r="L78" s="471">
        <f t="shared" si="5"/>
        <v>2230.6646516387505</v>
      </c>
      <c r="M78" s="467" t="s">
        <v>172</v>
      </c>
      <c r="N78" s="30"/>
      <c r="O78" s="30"/>
      <c r="P78" s="30"/>
      <c r="Q78" s="30"/>
      <c r="R78" s="30"/>
      <c r="S78" s="30"/>
      <c r="T78" s="30"/>
      <c r="U78" s="30"/>
    </row>
    <row r="79" spans="5:21" x14ac:dyDescent="0.25">
      <c r="E79" s="451" t="s">
        <v>18</v>
      </c>
      <c r="F79" s="452">
        <v>1</v>
      </c>
      <c r="G79" s="450">
        <v>87000</v>
      </c>
      <c r="H79" s="453">
        <v>182042.31</v>
      </c>
      <c r="I79" s="622">
        <f t="shared" si="3"/>
        <v>0.47791087687252487</v>
      </c>
      <c r="J79" s="529">
        <v>86130</v>
      </c>
      <c r="K79" s="572">
        <f t="shared" si="4"/>
        <v>0.47791087687252487</v>
      </c>
      <c r="L79" s="473">
        <f t="shared" si="5"/>
        <v>2231.142562515623</v>
      </c>
      <c r="M79" s="467" t="s">
        <v>197</v>
      </c>
      <c r="N79" s="30"/>
      <c r="O79" s="30"/>
      <c r="P79" s="30"/>
      <c r="Q79" s="30"/>
      <c r="R79" s="30"/>
      <c r="S79" s="30"/>
      <c r="T79" s="30"/>
      <c r="U79" s="30"/>
    </row>
    <row r="80" spans="5:21" x14ac:dyDescent="0.25">
      <c r="E80" s="454" t="s">
        <v>20</v>
      </c>
      <c r="F80" s="449">
        <v>693</v>
      </c>
      <c r="G80" s="468">
        <v>1700</v>
      </c>
      <c r="H80" s="465">
        <v>186027.48</v>
      </c>
      <c r="I80" s="621">
        <f t="shared" si="3"/>
        <v>9.1384348161895213E-3</v>
      </c>
      <c r="J80" s="529">
        <v>1166319</v>
      </c>
      <c r="K80" s="569">
        <f t="shared" si="4"/>
        <v>6.3329353276193379</v>
      </c>
      <c r="L80" s="469">
        <f t="shared" si="5"/>
        <v>2237.4754978432425</v>
      </c>
      <c r="M80" s="467" t="s">
        <v>173</v>
      </c>
      <c r="N80" s="30"/>
      <c r="O80" s="30"/>
      <c r="P80" s="30"/>
      <c r="Q80" s="30"/>
      <c r="R80" s="30"/>
      <c r="S80" s="30"/>
      <c r="T80" s="30"/>
      <c r="U80" s="30"/>
    </row>
    <row r="81" spans="5:21" x14ac:dyDescent="0.25">
      <c r="E81" s="454" t="s">
        <v>20</v>
      </c>
      <c r="F81" s="449">
        <v>4307</v>
      </c>
      <c r="G81" s="468">
        <v>1700</v>
      </c>
      <c r="H81" s="465">
        <v>186027.48</v>
      </c>
      <c r="I81" s="621">
        <f t="shared" si="3"/>
        <v>9.1384348161895213E-3</v>
      </c>
      <c r="J81" s="529">
        <v>7248681</v>
      </c>
      <c r="K81" s="569">
        <f t="shared" si="4"/>
        <v>39.35923875332827</v>
      </c>
      <c r="L81" s="469">
        <f t="shared" si="5"/>
        <v>2276.8347365965706</v>
      </c>
      <c r="M81" s="467" t="s">
        <v>173</v>
      </c>
      <c r="N81" s="30"/>
      <c r="O81" s="30"/>
      <c r="P81" s="30"/>
      <c r="Q81" s="30"/>
      <c r="R81" s="30"/>
      <c r="S81" s="30"/>
      <c r="T81" s="30"/>
      <c r="U81" s="30"/>
    </row>
    <row r="82" spans="5:21" x14ac:dyDescent="0.25">
      <c r="E82" s="454" t="s">
        <v>20</v>
      </c>
      <c r="F82" s="449">
        <v>20</v>
      </c>
      <c r="G82" s="468">
        <v>1700</v>
      </c>
      <c r="H82" s="465">
        <v>186027.48</v>
      </c>
      <c r="I82" s="621">
        <f t="shared" si="3"/>
        <v>9.1384348161895213E-3</v>
      </c>
      <c r="J82" s="529">
        <v>33660</v>
      </c>
      <c r="K82" s="569">
        <f t="shared" si="4"/>
        <v>0.18276869632379042</v>
      </c>
      <c r="L82" s="469">
        <f t="shared" si="5"/>
        <v>2277.0175052928944</v>
      </c>
      <c r="M82" s="467" t="s">
        <v>173</v>
      </c>
      <c r="N82" s="30"/>
      <c r="O82" s="30"/>
      <c r="P82" s="30"/>
      <c r="Q82" s="30"/>
      <c r="R82" s="30"/>
      <c r="S82" s="30"/>
      <c r="T82" s="30"/>
      <c r="U82" s="30"/>
    </row>
    <row r="83" spans="5:21" x14ac:dyDescent="0.25">
      <c r="E83" s="454" t="s">
        <v>20</v>
      </c>
      <c r="F83" s="449">
        <v>4980</v>
      </c>
      <c r="G83" s="468">
        <v>1700</v>
      </c>
      <c r="H83" s="465">
        <v>186027.48</v>
      </c>
      <c r="I83" s="621">
        <f t="shared" si="3"/>
        <v>9.1384348161895213E-3</v>
      </c>
      <c r="J83" s="529">
        <v>8381340</v>
      </c>
      <c r="K83" s="569">
        <f t="shared" si="4"/>
        <v>45.509405384623818</v>
      </c>
      <c r="L83" s="469">
        <f t="shared" si="5"/>
        <v>2322.5269106775181</v>
      </c>
      <c r="M83" s="467" t="s">
        <v>173</v>
      </c>
      <c r="N83" s="30"/>
      <c r="O83" s="30"/>
      <c r="P83" s="30"/>
      <c r="Q83" s="30"/>
      <c r="R83" s="30"/>
      <c r="S83" s="30"/>
      <c r="T83" s="30"/>
      <c r="U83" s="30"/>
    </row>
    <row r="84" spans="5:21" x14ac:dyDescent="0.25">
      <c r="E84" s="454" t="s">
        <v>20</v>
      </c>
      <c r="F84" s="449">
        <v>670</v>
      </c>
      <c r="G84" s="468">
        <v>1700</v>
      </c>
      <c r="H84" s="465">
        <v>186027.48</v>
      </c>
      <c r="I84" s="621">
        <f t="shared" si="3"/>
        <v>9.1384348161895213E-3</v>
      </c>
      <c r="J84" s="529">
        <v>1127610</v>
      </c>
      <c r="K84" s="569">
        <f t="shared" si="4"/>
        <v>6.1227513268469789</v>
      </c>
      <c r="L84" s="469">
        <f t="shared" si="5"/>
        <v>2328.6496620043649</v>
      </c>
      <c r="M84" s="467" t="s">
        <v>173</v>
      </c>
      <c r="N84" s="30"/>
      <c r="O84" s="30"/>
      <c r="P84" s="30"/>
      <c r="Q84" s="30"/>
      <c r="R84" s="30"/>
      <c r="S84" s="30"/>
      <c r="T84" s="30"/>
      <c r="U84" s="30"/>
    </row>
    <row r="85" spans="5:21" x14ac:dyDescent="0.25">
      <c r="E85" s="454" t="s">
        <v>20</v>
      </c>
      <c r="F85" s="449">
        <v>9330</v>
      </c>
      <c r="G85" s="468">
        <v>1700</v>
      </c>
      <c r="H85" s="465">
        <v>186027.48</v>
      </c>
      <c r="I85" s="621">
        <f t="shared" si="3"/>
        <v>9.1384348161895213E-3</v>
      </c>
      <c r="J85" s="529">
        <v>15702390</v>
      </c>
      <c r="K85" s="569">
        <f t="shared" si="4"/>
        <v>85.261596835048238</v>
      </c>
      <c r="L85" s="469">
        <f t="shared" si="5"/>
        <v>2413.9112588394132</v>
      </c>
      <c r="M85" s="467" t="s">
        <v>173</v>
      </c>
      <c r="N85" s="30"/>
      <c r="O85" s="30"/>
      <c r="P85" s="30"/>
      <c r="Q85" s="30"/>
      <c r="R85" s="30"/>
      <c r="S85" s="30"/>
      <c r="T85" s="30"/>
      <c r="U85" s="30"/>
    </row>
    <row r="86" spans="5:21" x14ac:dyDescent="0.25">
      <c r="E86" s="454" t="s">
        <v>20</v>
      </c>
      <c r="F86" s="449">
        <v>13412</v>
      </c>
      <c r="G86" s="468">
        <v>1700</v>
      </c>
      <c r="H86" s="465">
        <v>186027.48</v>
      </c>
      <c r="I86" s="621">
        <f t="shared" si="3"/>
        <v>9.1384348161895213E-3</v>
      </c>
      <c r="J86" s="529">
        <v>22572396</v>
      </c>
      <c r="K86" s="569">
        <f t="shared" si="4"/>
        <v>122.56468775473385</v>
      </c>
      <c r="L86" s="469">
        <f t="shared" si="5"/>
        <v>2536.475946594147</v>
      </c>
      <c r="M86" s="467" t="s">
        <v>173</v>
      </c>
      <c r="N86" s="30"/>
      <c r="O86" s="30"/>
      <c r="P86" s="30"/>
      <c r="Q86" s="30"/>
      <c r="R86" s="30"/>
      <c r="S86" s="30"/>
      <c r="T86" s="30"/>
      <c r="U86" s="30"/>
    </row>
    <row r="87" spans="5:21" x14ac:dyDescent="0.25">
      <c r="E87" s="454" t="s">
        <v>20</v>
      </c>
      <c r="F87" s="449">
        <v>111</v>
      </c>
      <c r="G87" s="468">
        <v>1700</v>
      </c>
      <c r="H87" s="465">
        <v>186027.48</v>
      </c>
      <c r="I87" s="621">
        <f t="shared" si="3"/>
        <v>9.1384348161895213E-3</v>
      </c>
      <c r="J87" s="529">
        <v>186813</v>
      </c>
      <c r="K87" s="569">
        <f t="shared" si="4"/>
        <v>1.0143662645970368</v>
      </c>
      <c r="L87" s="469">
        <f t="shared" si="5"/>
        <v>2537.4903128587439</v>
      </c>
      <c r="M87" s="467" t="s">
        <v>173</v>
      </c>
      <c r="N87" s="30"/>
      <c r="O87" s="30"/>
      <c r="P87" s="30"/>
      <c r="Q87" s="30"/>
      <c r="R87" s="30"/>
      <c r="S87" s="30"/>
      <c r="T87" s="30"/>
      <c r="U87" s="30"/>
    </row>
    <row r="88" spans="5:21" x14ac:dyDescent="0.25">
      <c r="E88" s="454" t="s">
        <v>20</v>
      </c>
      <c r="F88" s="449">
        <v>65</v>
      </c>
      <c r="G88" s="468">
        <v>1700</v>
      </c>
      <c r="H88" s="465">
        <v>186027.48</v>
      </c>
      <c r="I88" s="621">
        <f t="shared" si="3"/>
        <v>9.1384348161895213E-3</v>
      </c>
      <c r="J88" s="529">
        <v>109395</v>
      </c>
      <c r="K88" s="569">
        <f t="shared" si="4"/>
        <v>0.59399826305231884</v>
      </c>
      <c r="L88" s="469">
        <f t="shared" si="5"/>
        <v>2538.0843111217964</v>
      </c>
      <c r="M88" s="467" t="s">
        <v>173</v>
      </c>
      <c r="N88" s="30"/>
      <c r="O88" s="30"/>
      <c r="P88" s="30"/>
      <c r="Q88" s="30"/>
      <c r="R88" s="30"/>
      <c r="S88" s="30"/>
      <c r="T88" s="30"/>
      <c r="U88" s="30"/>
    </row>
    <row r="89" spans="5:21" x14ac:dyDescent="0.25">
      <c r="E89" s="454" t="s">
        <v>20</v>
      </c>
      <c r="F89" s="449">
        <v>1250</v>
      </c>
      <c r="G89" s="468">
        <v>1700</v>
      </c>
      <c r="H89" s="465">
        <v>186027.48</v>
      </c>
      <c r="I89" s="621">
        <f t="shared" si="3"/>
        <v>9.1384348161895213E-3</v>
      </c>
      <c r="J89" s="529">
        <v>2103750</v>
      </c>
      <c r="K89" s="569">
        <f t="shared" si="4"/>
        <v>11.423043520236902</v>
      </c>
      <c r="L89" s="469">
        <f t="shared" si="5"/>
        <v>2549.5073546420335</v>
      </c>
      <c r="M89" s="467" t="s">
        <v>173</v>
      </c>
      <c r="N89" s="30"/>
      <c r="O89" s="30"/>
      <c r="P89" s="30"/>
      <c r="Q89" s="30"/>
      <c r="R89" s="30"/>
      <c r="S89" s="30"/>
      <c r="T89" s="30"/>
      <c r="U89" s="30"/>
    </row>
    <row r="90" spans="5:21" x14ac:dyDescent="0.25">
      <c r="E90" s="454" t="s">
        <v>20</v>
      </c>
      <c r="F90" s="449">
        <v>10162</v>
      </c>
      <c r="G90" s="468">
        <v>1700</v>
      </c>
      <c r="H90" s="465">
        <v>186027.48</v>
      </c>
      <c r="I90" s="621">
        <f t="shared" si="3"/>
        <v>9.1384348161895213E-3</v>
      </c>
      <c r="J90" s="529">
        <v>17102646</v>
      </c>
      <c r="K90" s="569">
        <f t="shared" si="4"/>
        <v>92.864774602117919</v>
      </c>
      <c r="L90" s="469">
        <f t="shared" si="5"/>
        <v>2642.3721292441514</v>
      </c>
      <c r="M90" s="467" t="s">
        <v>173</v>
      </c>
      <c r="N90" s="30"/>
      <c r="O90" s="30"/>
      <c r="P90" s="30"/>
      <c r="Q90" s="30"/>
      <c r="R90" s="30"/>
      <c r="S90" s="30"/>
      <c r="T90" s="30"/>
      <c r="U90" s="30"/>
    </row>
    <row r="91" spans="5:21" x14ac:dyDescent="0.25">
      <c r="E91" s="454" t="s">
        <v>23</v>
      </c>
      <c r="F91" s="449">
        <v>659</v>
      </c>
      <c r="G91" s="468">
        <v>53</v>
      </c>
      <c r="H91" s="465">
        <v>188031.86</v>
      </c>
      <c r="I91" s="621">
        <f t="shared" si="3"/>
        <v>2.818671261349008E-4</v>
      </c>
      <c r="J91" s="529">
        <v>34577.730000000003</v>
      </c>
      <c r="K91" s="569">
        <f t="shared" si="4"/>
        <v>0.18575043612289963</v>
      </c>
      <c r="L91" s="469">
        <f t="shared" si="5"/>
        <v>2642.5578796802743</v>
      </c>
      <c r="M91" s="467" t="s">
        <v>201</v>
      </c>
      <c r="N91" s="30"/>
      <c r="O91" s="30"/>
      <c r="P91" s="30"/>
      <c r="Q91" s="30"/>
      <c r="R91" s="30"/>
      <c r="S91" s="30"/>
      <c r="T91" s="30"/>
      <c r="U91" s="30"/>
    </row>
    <row r="92" spans="5:21" x14ac:dyDescent="0.25">
      <c r="E92" s="454">
        <v>43971</v>
      </c>
      <c r="F92" s="449">
        <v>50</v>
      </c>
      <c r="G92" s="468">
        <v>1380</v>
      </c>
      <c r="H92" s="465">
        <v>188794.82</v>
      </c>
      <c r="I92" s="621">
        <f t="shared" si="3"/>
        <v>7.3095225811809876E-3</v>
      </c>
      <c r="J92" s="529">
        <v>68310</v>
      </c>
      <c r="K92" s="573">
        <f t="shared" si="4"/>
        <v>0.36547612905904936</v>
      </c>
      <c r="L92" s="469">
        <f t="shared" si="5"/>
        <v>2642.9233558093333</v>
      </c>
      <c r="M92" s="474" t="s">
        <v>175</v>
      </c>
      <c r="N92" s="30"/>
      <c r="O92" s="30"/>
      <c r="P92" s="30"/>
      <c r="Q92" s="30"/>
      <c r="R92" s="30"/>
      <c r="S92" s="30"/>
      <c r="T92" s="30"/>
      <c r="U92" s="30"/>
    </row>
    <row r="93" spans="5:21" x14ac:dyDescent="0.25">
      <c r="E93" s="454" t="s">
        <v>26</v>
      </c>
      <c r="F93" s="449">
        <v>5655</v>
      </c>
      <c r="G93" s="468">
        <v>1550</v>
      </c>
      <c r="H93" s="465">
        <v>205043.61</v>
      </c>
      <c r="I93" s="621">
        <f t="shared" si="3"/>
        <v>7.5593674926031596E-3</v>
      </c>
      <c r="J93" s="529">
        <v>8677597.5</v>
      </c>
      <c r="K93" s="569">
        <f t="shared" si="4"/>
        <v>42.748223170670869</v>
      </c>
      <c r="L93" s="469">
        <f t="shared" si="5"/>
        <v>2685.6715789800041</v>
      </c>
      <c r="M93" s="467" t="s">
        <v>173</v>
      </c>
      <c r="N93" s="30"/>
      <c r="O93" s="30"/>
      <c r="P93" s="30"/>
      <c r="Q93" s="30"/>
      <c r="R93" s="30"/>
      <c r="S93" s="30"/>
      <c r="T93" s="30"/>
      <c r="U93" s="30"/>
    </row>
    <row r="94" spans="5:21" x14ac:dyDescent="0.25">
      <c r="E94" s="454" t="s">
        <v>26</v>
      </c>
      <c r="F94" s="449">
        <v>3500</v>
      </c>
      <c r="G94" s="468">
        <v>1550</v>
      </c>
      <c r="H94" s="465">
        <v>205043.61</v>
      </c>
      <c r="I94" s="621">
        <f t="shared" si="3"/>
        <v>7.5593674926031596E-3</v>
      </c>
      <c r="J94" s="529">
        <v>5370750</v>
      </c>
      <c r="K94" s="569">
        <f t="shared" si="4"/>
        <v>26.457786224111057</v>
      </c>
      <c r="L94" s="469">
        <f t="shared" si="5"/>
        <v>2712.1293652041154</v>
      </c>
      <c r="M94" s="467" t="s">
        <v>173</v>
      </c>
      <c r="N94" s="30"/>
      <c r="O94" s="30"/>
      <c r="P94" s="30"/>
      <c r="Q94" s="30"/>
      <c r="R94" s="30"/>
      <c r="S94" s="30"/>
      <c r="T94" s="30"/>
      <c r="U94" s="30"/>
    </row>
    <row r="95" spans="5:21" x14ac:dyDescent="0.25">
      <c r="E95" s="454" t="s">
        <v>26</v>
      </c>
      <c r="F95" s="449">
        <v>20845</v>
      </c>
      <c r="G95" s="468">
        <v>1550</v>
      </c>
      <c r="H95" s="465">
        <v>205043.61</v>
      </c>
      <c r="I95" s="621">
        <f t="shared" si="3"/>
        <v>7.5593674926031596E-3</v>
      </c>
      <c r="J95" s="529">
        <v>31986652.5</v>
      </c>
      <c r="K95" s="569">
        <f t="shared" si="4"/>
        <v>157.57501538331286</v>
      </c>
      <c r="L95" s="469">
        <f t="shared" si="5"/>
        <v>2869.7043805874282</v>
      </c>
      <c r="M95" s="467" t="s">
        <v>173</v>
      </c>
      <c r="N95" s="30"/>
      <c r="O95" s="30"/>
      <c r="P95" s="30"/>
      <c r="Q95" s="30"/>
      <c r="R95" s="30"/>
      <c r="S95" s="30"/>
      <c r="T95" s="30"/>
      <c r="U95" s="30"/>
    </row>
    <row r="96" spans="5:21" x14ac:dyDescent="0.25">
      <c r="E96" s="454">
        <v>43972</v>
      </c>
      <c r="F96" s="449">
        <v>15</v>
      </c>
      <c r="G96" s="468">
        <v>83500</v>
      </c>
      <c r="H96" s="465">
        <v>205043</v>
      </c>
      <c r="I96" s="621">
        <f t="shared" si="3"/>
        <v>0.40723165384821719</v>
      </c>
      <c r="J96" s="529">
        <v>1239975</v>
      </c>
      <c r="K96" s="574">
        <f t="shared" si="4"/>
        <v>6.1084748077232582</v>
      </c>
      <c r="L96" s="469">
        <f t="shared" si="5"/>
        <v>2875.8128553951515</v>
      </c>
      <c r="M96" s="474" t="s">
        <v>174</v>
      </c>
      <c r="N96" s="30"/>
      <c r="O96" s="30"/>
      <c r="P96" s="30"/>
      <c r="Q96" s="30"/>
      <c r="R96" s="30"/>
      <c r="S96" s="30"/>
      <c r="T96" s="30"/>
      <c r="U96" s="30"/>
    </row>
    <row r="97" spans="5:21" x14ac:dyDescent="0.25">
      <c r="E97" s="454" t="s">
        <v>27</v>
      </c>
      <c r="F97" s="449">
        <v>21</v>
      </c>
      <c r="G97" s="468">
        <v>1550</v>
      </c>
      <c r="H97" s="465">
        <v>205043.61</v>
      </c>
      <c r="I97" s="621">
        <f t="shared" si="3"/>
        <v>7.5593674926031596E-3</v>
      </c>
      <c r="J97" s="529">
        <v>32224.5</v>
      </c>
      <c r="K97" s="569">
        <f t="shared" si="4"/>
        <v>0.15874671734466636</v>
      </c>
      <c r="L97" s="469">
        <f t="shared" si="5"/>
        <v>2875.9716021124959</v>
      </c>
      <c r="M97" s="467" t="s">
        <v>173</v>
      </c>
      <c r="N97" s="30"/>
      <c r="O97" s="30"/>
      <c r="P97" s="30"/>
      <c r="Q97" s="30"/>
      <c r="R97" s="30"/>
      <c r="S97" s="30"/>
      <c r="T97" s="30"/>
      <c r="U97" s="30"/>
    </row>
    <row r="98" spans="5:21" x14ac:dyDescent="0.25">
      <c r="E98" s="454" t="s">
        <v>27</v>
      </c>
      <c r="F98" s="449">
        <v>5436</v>
      </c>
      <c r="G98" s="468">
        <v>54</v>
      </c>
      <c r="H98" s="465">
        <v>205043.61</v>
      </c>
      <c r="I98" s="621">
        <f t="shared" si="3"/>
        <v>2.6335860941972296E-4</v>
      </c>
      <c r="J98" s="529">
        <v>290608.56</v>
      </c>
      <c r="K98" s="569">
        <f t="shared" si="4"/>
        <v>1.4316174008056139</v>
      </c>
      <c r="L98" s="469">
        <f t="shared" si="5"/>
        <v>2877.4032195133013</v>
      </c>
      <c r="M98" s="467" t="s">
        <v>201</v>
      </c>
      <c r="N98" s="30"/>
      <c r="O98" s="30"/>
      <c r="P98" s="30"/>
      <c r="Q98" s="30"/>
      <c r="R98" s="30"/>
      <c r="S98" s="30"/>
      <c r="T98" s="30"/>
      <c r="U98" s="30"/>
    </row>
    <row r="99" spans="5:21" x14ac:dyDescent="0.25">
      <c r="E99" s="454" t="s">
        <v>27</v>
      </c>
      <c r="F99" s="449">
        <v>5</v>
      </c>
      <c r="G99" s="468">
        <v>26800</v>
      </c>
      <c r="H99" s="465">
        <v>205043.61</v>
      </c>
      <c r="I99" s="621">
        <f t="shared" si="3"/>
        <v>0.1307039024527514</v>
      </c>
      <c r="J99" s="529">
        <v>132660</v>
      </c>
      <c r="K99" s="569">
        <f t="shared" si="4"/>
        <v>0.65351951226375704</v>
      </c>
      <c r="L99" s="469">
        <f t="shared" si="5"/>
        <v>2878.0567390255651</v>
      </c>
      <c r="M99" s="474" t="s">
        <v>206</v>
      </c>
      <c r="N99" s="30"/>
      <c r="O99" s="30"/>
      <c r="P99" s="30"/>
      <c r="Q99" s="30"/>
      <c r="R99" s="30"/>
      <c r="S99" s="30"/>
      <c r="T99" s="30"/>
      <c r="U99" s="30"/>
    </row>
    <row r="100" spans="5:21" x14ac:dyDescent="0.25">
      <c r="E100" s="454">
        <v>43973</v>
      </c>
      <c r="F100" s="449">
        <v>91</v>
      </c>
      <c r="G100" s="468">
        <v>1320</v>
      </c>
      <c r="H100" s="465">
        <v>205043.61</v>
      </c>
      <c r="I100" s="621">
        <f t="shared" si="3"/>
        <v>6.4376548969265618E-3</v>
      </c>
      <c r="J100" s="529">
        <v>118918.8</v>
      </c>
      <c r="K100" s="573">
        <f t="shared" si="4"/>
        <v>0.58582659562031714</v>
      </c>
      <c r="L100" s="469">
        <f t="shared" si="5"/>
        <v>2878.6425656211854</v>
      </c>
      <c r="M100" s="474" t="s">
        <v>175</v>
      </c>
      <c r="N100" s="30"/>
      <c r="O100" s="30"/>
      <c r="P100" s="30"/>
      <c r="Q100" s="30"/>
      <c r="R100" s="30"/>
      <c r="S100" s="30"/>
      <c r="T100" s="30"/>
      <c r="U100" s="30"/>
    </row>
    <row r="101" spans="5:21" x14ac:dyDescent="0.25">
      <c r="E101" s="454" t="s">
        <v>28</v>
      </c>
      <c r="F101" s="449">
        <v>146</v>
      </c>
      <c r="G101" s="468">
        <v>6500</v>
      </c>
      <c r="H101" s="465">
        <v>196711.05</v>
      </c>
      <c r="I101" s="621">
        <f t="shared" si="3"/>
        <v>3.3043390292512805E-2</v>
      </c>
      <c r="J101" s="529">
        <v>939510</v>
      </c>
      <c r="K101" s="569">
        <f t="shared" si="4"/>
        <v>4.8243349827068691</v>
      </c>
      <c r="L101" s="469">
        <f t="shared" si="5"/>
        <v>2883.4669006038921</v>
      </c>
      <c r="M101" s="467" t="s">
        <v>204</v>
      </c>
      <c r="N101" s="30"/>
      <c r="O101" s="30"/>
      <c r="P101" s="30"/>
      <c r="Q101" s="30"/>
      <c r="R101" s="30"/>
      <c r="S101" s="30"/>
      <c r="T101" s="30"/>
      <c r="U101" s="30"/>
    </row>
    <row r="102" spans="5:21" x14ac:dyDescent="0.25">
      <c r="E102" s="454" t="s">
        <v>28</v>
      </c>
      <c r="F102" s="449">
        <v>264</v>
      </c>
      <c r="G102" s="468">
        <v>6500</v>
      </c>
      <c r="H102" s="465">
        <v>196711.05</v>
      </c>
      <c r="I102" s="621">
        <f t="shared" si="3"/>
        <v>3.3043390292512805E-2</v>
      </c>
      <c r="J102" s="529">
        <v>1698840</v>
      </c>
      <c r="K102" s="569">
        <f t="shared" si="4"/>
        <v>8.7234550372233812</v>
      </c>
      <c r="L102" s="469">
        <f t="shared" si="5"/>
        <v>2892.1903556411153</v>
      </c>
      <c r="M102" s="467" t="s">
        <v>204</v>
      </c>
      <c r="N102" s="30"/>
      <c r="O102" s="30"/>
      <c r="P102" s="30"/>
      <c r="Q102" s="30"/>
      <c r="R102" s="30"/>
      <c r="S102" s="30"/>
      <c r="T102" s="30"/>
      <c r="U102" s="30"/>
    </row>
    <row r="103" spans="5:21" x14ac:dyDescent="0.25">
      <c r="E103" s="454" t="s">
        <v>28</v>
      </c>
      <c r="F103" s="449">
        <v>39</v>
      </c>
      <c r="G103" s="468">
        <v>27800</v>
      </c>
      <c r="H103" s="465">
        <v>196711.05</v>
      </c>
      <c r="I103" s="621">
        <f t="shared" si="3"/>
        <v>0.14132403848182398</v>
      </c>
      <c r="J103" s="529">
        <v>1073358</v>
      </c>
      <c r="K103" s="569">
        <f t="shared" si="4"/>
        <v>5.5116375007911351</v>
      </c>
      <c r="L103" s="469">
        <f t="shared" si="5"/>
        <v>2897.7019931419063</v>
      </c>
      <c r="M103" s="474" t="s">
        <v>206</v>
      </c>
      <c r="N103" s="30"/>
      <c r="O103" s="30"/>
      <c r="P103" s="30"/>
      <c r="Q103" s="30"/>
      <c r="R103" s="30"/>
      <c r="S103" s="30"/>
      <c r="T103" s="30"/>
      <c r="U103" s="30"/>
    </row>
    <row r="104" spans="5:21" x14ac:dyDescent="0.25">
      <c r="E104" s="454" t="s">
        <v>29</v>
      </c>
      <c r="F104" s="449">
        <v>40</v>
      </c>
      <c r="G104" s="468">
        <v>54.98</v>
      </c>
      <c r="H104" s="465">
        <v>195812.32</v>
      </c>
      <c r="I104" s="621">
        <f t="shared" si="3"/>
        <v>2.8077906436122099E-4</v>
      </c>
      <c r="J104" s="529">
        <v>2177.2079999999996</v>
      </c>
      <c r="K104" s="569">
        <f t="shared" si="4"/>
        <v>1.1231162574448839E-2</v>
      </c>
      <c r="L104" s="469">
        <f t="shared" si="5"/>
        <v>2897.7132243044807</v>
      </c>
      <c r="M104" s="467" t="s">
        <v>201</v>
      </c>
      <c r="N104" s="30"/>
      <c r="O104" s="30"/>
      <c r="P104" s="30"/>
      <c r="Q104" s="30"/>
      <c r="R104" s="30"/>
      <c r="S104" s="30"/>
      <c r="T104" s="30"/>
      <c r="U104" s="30"/>
    </row>
    <row r="105" spans="5:21" x14ac:dyDescent="0.25">
      <c r="E105" s="454" t="s">
        <v>29</v>
      </c>
      <c r="F105" s="449">
        <v>6</v>
      </c>
      <c r="G105" s="468">
        <v>54.98</v>
      </c>
      <c r="H105" s="465">
        <v>195812.32</v>
      </c>
      <c r="I105" s="621">
        <f t="shared" si="3"/>
        <v>2.8077906436122099E-4</v>
      </c>
      <c r="J105" s="529">
        <v>326.58119999999997</v>
      </c>
      <c r="K105" s="569">
        <f t="shared" si="4"/>
        <v>1.6846743861673259E-3</v>
      </c>
      <c r="L105" s="469">
        <f t="shared" si="5"/>
        <v>2897.7149089788668</v>
      </c>
      <c r="M105" s="467" t="s">
        <v>201</v>
      </c>
      <c r="N105" s="30"/>
      <c r="O105" s="30"/>
      <c r="P105" s="30"/>
      <c r="Q105" s="30"/>
      <c r="R105" s="30"/>
      <c r="S105" s="30"/>
      <c r="T105" s="30"/>
      <c r="U105" s="30"/>
    </row>
    <row r="106" spans="5:21" x14ac:dyDescent="0.25">
      <c r="E106" s="454" t="s">
        <v>29</v>
      </c>
      <c r="F106" s="449">
        <v>975</v>
      </c>
      <c r="G106" s="468">
        <v>54.98</v>
      </c>
      <c r="H106" s="465">
        <v>195812.32</v>
      </c>
      <c r="I106" s="621">
        <f t="shared" si="3"/>
        <v>2.8077906436122099E-4</v>
      </c>
      <c r="J106" s="529">
        <v>53069.445</v>
      </c>
      <c r="K106" s="569">
        <f t="shared" si="4"/>
        <v>0.27375958775219045</v>
      </c>
      <c r="L106" s="469">
        <f t="shared" si="5"/>
        <v>2897.9886685666188</v>
      </c>
      <c r="M106" s="467" t="s">
        <v>201</v>
      </c>
      <c r="N106" s="30"/>
      <c r="O106" s="30"/>
      <c r="P106" s="30"/>
      <c r="Q106" s="30"/>
      <c r="R106" s="30"/>
      <c r="S106" s="30"/>
      <c r="T106" s="30"/>
      <c r="U106" s="30"/>
    </row>
    <row r="107" spans="5:21" x14ac:dyDescent="0.25">
      <c r="E107" s="454" t="s">
        <v>29</v>
      </c>
      <c r="F107" s="449">
        <v>1479</v>
      </c>
      <c r="G107" s="468">
        <v>54.98</v>
      </c>
      <c r="H107" s="465">
        <v>195812.32</v>
      </c>
      <c r="I107" s="621">
        <f t="shared" si="3"/>
        <v>2.8077906436122099E-4</v>
      </c>
      <c r="J107" s="529">
        <v>80502.265799999994</v>
      </c>
      <c r="K107" s="569">
        <f t="shared" si="4"/>
        <v>0.41527223619024584</v>
      </c>
      <c r="L107" s="469">
        <f t="shared" si="5"/>
        <v>2898.4039408028088</v>
      </c>
      <c r="M107" s="467" t="s">
        <v>201</v>
      </c>
      <c r="N107" s="30"/>
      <c r="O107" s="30"/>
      <c r="P107" s="30"/>
      <c r="Q107" s="30"/>
      <c r="R107" s="30"/>
      <c r="S107" s="30"/>
      <c r="T107" s="30"/>
      <c r="U107" s="30"/>
    </row>
    <row r="108" spans="5:21" x14ac:dyDescent="0.25">
      <c r="E108" s="454" t="s">
        <v>29</v>
      </c>
      <c r="F108" s="449">
        <v>32</v>
      </c>
      <c r="G108" s="468">
        <v>6800</v>
      </c>
      <c r="H108" s="465">
        <v>195812.32</v>
      </c>
      <c r="I108" s="621">
        <f t="shared" si="3"/>
        <v>3.4727130550314705E-2</v>
      </c>
      <c r="J108" s="529">
        <v>215424</v>
      </c>
      <c r="K108" s="569">
        <f t="shared" si="4"/>
        <v>1.1112681776100706</v>
      </c>
      <c r="L108" s="469">
        <f t="shared" si="5"/>
        <v>2899.5152089804187</v>
      </c>
      <c r="M108" s="467" t="s">
        <v>204</v>
      </c>
      <c r="N108" s="30"/>
      <c r="O108" s="30"/>
      <c r="P108" s="30"/>
      <c r="Q108" s="30"/>
      <c r="R108" s="30"/>
      <c r="S108" s="30"/>
      <c r="T108" s="30"/>
      <c r="U108" s="30"/>
    </row>
    <row r="109" spans="5:21" x14ac:dyDescent="0.25">
      <c r="E109" s="454" t="s">
        <v>29</v>
      </c>
      <c r="F109" s="449">
        <v>4</v>
      </c>
      <c r="G109" s="468">
        <v>6800</v>
      </c>
      <c r="H109" s="465">
        <v>195812.32</v>
      </c>
      <c r="I109" s="621">
        <f t="shared" si="3"/>
        <v>3.4727130550314705E-2</v>
      </c>
      <c r="J109" s="529">
        <v>26928</v>
      </c>
      <c r="K109" s="569">
        <f t="shared" si="4"/>
        <v>0.13890852220125882</v>
      </c>
      <c r="L109" s="469">
        <f t="shared" si="5"/>
        <v>2899.65411750262</v>
      </c>
      <c r="M109" s="467" t="s">
        <v>204</v>
      </c>
      <c r="N109" s="30"/>
      <c r="O109" s="30"/>
      <c r="P109" s="30"/>
      <c r="Q109" s="30"/>
      <c r="R109" s="30"/>
      <c r="S109" s="30"/>
      <c r="T109" s="30"/>
      <c r="U109" s="30"/>
    </row>
    <row r="110" spans="5:21" x14ac:dyDescent="0.25">
      <c r="E110" s="454" t="s">
        <v>29</v>
      </c>
      <c r="F110" s="449">
        <v>425</v>
      </c>
      <c r="G110" s="468">
        <v>6800</v>
      </c>
      <c r="H110" s="465">
        <v>195812.32</v>
      </c>
      <c r="I110" s="621">
        <f t="shared" si="3"/>
        <v>3.4727130550314705E-2</v>
      </c>
      <c r="J110" s="529">
        <v>2861100</v>
      </c>
      <c r="K110" s="569">
        <f t="shared" si="4"/>
        <v>14.75903048388375</v>
      </c>
      <c r="L110" s="469">
        <f t="shared" si="5"/>
        <v>2914.4131479865036</v>
      </c>
      <c r="M110" s="467" t="s">
        <v>204</v>
      </c>
      <c r="N110" s="30"/>
      <c r="O110" s="30"/>
      <c r="P110" s="30"/>
      <c r="Q110" s="30"/>
      <c r="R110" s="30"/>
      <c r="S110" s="30"/>
      <c r="T110" s="30"/>
      <c r="U110" s="30"/>
    </row>
    <row r="111" spans="5:21" x14ac:dyDescent="0.25">
      <c r="E111" s="454" t="s">
        <v>29</v>
      </c>
      <c r="F111" s="449">
        <v>5</v>
      </c>
      <c r="G111" s="468">
        <v>27800</v>
      </c>
      <c r="H111" s="465">
        <v>195812.32</v>
      </c>
      <c r="I111" s="621">
        <f t="shared" si="3"/>
        <v>0.14197268077922778</v>
      </c>
      <c r="J111" s="529">
        <v>137610</v>
      </c>
      <c r="K111" s="569">
        <f t="shared" si="4"/>
        <v>0.70986340389613889</v>
      </c>
      <c r="L111" s="469">
        <f t="shared" si="5"/>
        <v>2915.1230113903998</v>
      </c>
      <c r="M111" s="474" t="s">
        <v>206</v>
      </c>
      <c r="N111" s="30"/>
      <c r="O111" s="30"/>
      <c r="P111" s="30"/>
      <c r="Q111" s="30"/>
      <c r="R111" s="30"/>
      <c r="S111" s="30"/>
      <c r="T111" s="30"/>
      <c r="U111" s="30"/>
    </row>
    <row r="112" spans="5:21" x14ac:dyDescent="0.25">
      <c r="E112" s="454" t="s">
        <v>29</v>
      </c>
      <c r="F112" s="449">
        <v>5</v>
      </c>
      <c r="G112" s="468">
        <v>27800</v>
      </c>
      <c r="H112" s="465">
        <v>195812.32</v>
      </c>
      <c r="I112" s="621">
        <f t="shared" si="3"/>
        <v>0.14197268077922778</v>
      </c>
      <c r="J112" s="529">
        <v>137610</v>
      </c>
      <c r="K112" s="569">
        <f t="shared" si="4"/>
        <v>0.70986340389613889</v>
      </c>
      <c r="L112" s="469">
        <f t="shared" si="5"/>
        <v>2915.832874794296</v>
      </c>
      <c r="M112" s="474" t="s">
        <v>206</v>
      </c>
      <c r="N112" s="30"/>
      <c r="O112" s="30"/>
      <c r="P112" s="30"/>
      <c r="Q112" s="30"/>
      <c r="R112" s="30"/>
      <c r="S112" s="30"/>
      <c r="T112" s="30"/>
      <c r="U112" s="30"/>
    </row>
    <row r="113" spans="5:21" x14ac:dyDescent="0.25">
      <c r="E113" s="454">
        <v>43978</v>
      </c>
      <c r="F113" s="449">
        <v>111</v>
      </c>
      <c r="G113" s="468">
        <v>1200</v>
      </c>
      <c r="H113" s="465">
        <v>195812.32</v>
      </c>
      <c r="I113" s="621">
        <f t="shared" si="3"/>
        <v>6.1283171559378897E-3</v>
      </c>
      <c r="J113" s="529">
        <v>131868</v>
      </c>
      <c r="K113" s="573">
        <f t="shared" si="4"/>
        <v>0.68024320430910579</v>
      </c>
      <c r="L113" s="469">
        <f t="shared" si="5"/>
        <v>2916.5131179986051</v>
      </c>
      <c r="M113" s="474" t="s">
        <v>175</v>
      </c>
      <c r="N113" s="30"/>
      <c r="O113" s="30"/>
      <c r="P113" s="30"/>
      <c r="Q113" s="30"/>
      <c r="R113" s="30"/>
      <c r="S113" s="30"/>
      <c r="T113" s="30"/>
      <c r="U113" s="30"/>
    </row>
    <row r="114" spans="5:21" x14ac:dyDescent="0.25">
      <c r="E114" s="454">
        <v>43978</v>
      </c>
      <c r="F114" s="449">
        <v>560</v>
      </c>
      <c r="G114" s="468">
        <v>1200</v>
      </c>
      <c r="H114" s="465">
        <v>195812.32</v>
      </c>
      <c r="I114" s="621">
        <f t="shared" si="3"/>
        <v>6.1283171559378897E-3</v>
      </c>
      <c r="J114" s="529">
        <v>665280</v>
      </c>
      <c r="K114" s="573">
        <f t="shared" si="4"/>
        <v>3.4318576073252181</v>
      </c>
      <c r="L114" s="469">
        <f t="shared" si="5"/>
        <v>2919.9449756059303</v>
      </c>
      <c r="M114" s="474" t="s">
        <v>175</v>
      </c>
      <c r="N114" s="30"/>
      <c r="O114" s="30"/>
      <c r="P114" s="30"/>
      <c r="Q114" s="30"/>
      <c r="R114" s="30"/>
      <c r="S114" s="30"/>
      <c r="T114" s="30"/>
      <c r="U114" s="30"/>
    </row>
    <row r="115" spans="5:21" x14ac:dyDescent="0.25">
      <c r="E115" s="454">
        <v>43978</v>
      </c>
      <c r="F115" s="449">
        <v>1400</v>
      </c>
      <c r="G115" s="468">
        <v>1200</v>
      </c>
      <c r="H115" s="465">
        <v>195812.32</v>
      </c>
      <c r="I115" s="621">
        <f t="shared" si="3"/>
        <v>6.1283171559378897E-3</v>
      </c>
      <c r="J115" s="529">
        <v>1663200</v>
      </c>
      <c r="K115" s="573">
        <f t="shared" si="4"/>
        <v>8.5796440183130454</v>
      </c>
      <c r="L115" s="469">
        <f t="shared" si="5"/>
        <v>2928.5246196242433</v>
      </c>
      <c r="M115" s="474" t="s">
        <v>175</v>
      </c>
      <c r="N115" s="30"/>
      <c r="O115" s="30"/>
      <c r="P115" s="30"/>
      <c r="Q115" s="30"/>
      <c r="R115" s="30"/>
      <c r="S115" s="30"/>
      <c r="T115" s="30"/>
      <c r="U115" s="30"/>
    </row>
    <row r="116" spans="5:21" x14ac:dyDescent="0.25">
      <c r="E116" s="454">
        <v>43978</v>
      </c>
      <c r="F116" s="449">
        <v>428</v>
      </c>
      <c r="G116" s="468">
        <v>1200</v>
      </c>
      <c r="H116" s="465">
        <v>195812.32</v>
      </c>
      <c r="I116" s="621">
        <f t="shared" si="3"/>
        <v>6.1283171559378897E-3</v>
      </c>
      <c r="J116" s="529">
        <v>508464</v>
      </c>
      <c r="K116" s="573">
        <f t="shared" si="4"/>
        <v>2.6229197427414168</v>
      </c>
      <c r="L116" s="469">
        <f t="shared" si="5"/>
        <v>2931.1475393669848</v>
      </c>
      <c r="M116" s="474" t="s">
        <v>175</v>
      </c>
      <c r="N116" s="30"/>
      <c r="O116" s="30"/>
      <c r="P116" s="30"/>
      <c r="Q116" s="30"/>
      <c r="R116" s="30"/>
      <c r="S116" s="30"/>
      <c r="T116" s="30"/>
      <c r="U116" s="30"/>
    </row>
    <row r="117" spans="5:21" x14ac:dyDescent="0.25">
      <c r="E117" s="454" t="s">
        <v>152</v>
      </c>
      <c r="F117" s="449">
        <v>25</v>
      </c>
      <c r="G117" s="468">
        <v>29000</v>
      </c>
      <c r="H117" s="465">
        <v>195802.81</v>
      </c>
      <c r="I117" s="621">
        <f t="shared" si="3"/>
        <v>0.14810819109286533</v>
      </c>
      <c r="J117" s="529">
        <v>717750</v>
      </c>
      <c r="K117" s="569">
        <f t="shared" si="4"/>
        <v>3.7027047773216331</v>
      </c>
      <c r="L117" s="469">
        <f t="shared" si="5"/>
        <v>2934.8502441443065</v>
      </c>
      <c r="M117" s="474" t="s">
        <v>206</v>
      </c>
      <c r="N117" s="30"/>
      <c r="O117" s="30"/>
      <c r="P117" s="30"/>
      <c r="Q117" s="30"/>
      <c r="R117" s="30"/>
      <c r="S117" s="30"/>
      <c r="T117" s="30"/>
      <c r="U117" s="30"/>
    </row>
    <row r="118" spans="5:21" x14ac:dyDescent="0.25">
      <c r="E118" s="454" t="s">
        <v>152</v>
      </c>
      <c r="F118" s="449">
        <v>33</v>
      </c>
      <c r="G118" s="468">
        <v>29000</v>
      </c>
      <c r="H118" s="465">
        <v>195802.81</v>
      </c>
      <c r="I118" s="621">
        <f t="shared" si="3"/>
        <v>0.14810819109286533</v>
      </c>
      <c r="J118" s="529">
        <v>947430</v>
      </c>
      <c r="K118" s="569">
        <f t="shared" si="4"/>
        <v>4.8875703060645561</v>
      </c>
      <c r="L118" s="469">
        <f t="shared" si="5"/>
        <v>2939.7378144503709</v>
      </c>
      <c r="M118" s="474" t="s">
        <v>206</v>
      </c>
      <c r="N118" s="30"/>
      <c r="O118" s="30"/>
      <c r="P118" s="30"/>
      <c r="Q118" s="30"/>
      <c r="R118" s="30"/>
      <c r="S118" s="30"/>
      <c r="T118" s="30"/>
      <c r="U118" s="30"/>
    </row>
    <row r="119" spans="5:21" x14ac:dyDescent="0.25">
      <c r="E119" s="454" t="s">
        <v>152</v>
      </c>
      <c r="F119" s="449">
        <v>5</v>
      </c>
      <c r="G119" s="468">
        <v>29000</v>
      </c>
      <c r="H119" s="465">
        <v>195802.81</v>
      </c>
      <c r="I119" s="621">
        <f t="shared" si="3"/>
        <v>0.14810819109286533</v>
      </c>
      <c r="J119" s="529">
        <v>143550</v>
      </c>
      <c r="K119" s="569">
        <f t="shared" si="4"/>
        <v>0.74054095546432663</v>
      </c>
      <c r="L119" s="469">
        <f t="shared" si="5"/>
        <v>2940.4783554058354</v>
      </c>
      <c r="M119" s="474" t="s">
        <v>206</v>
      </c>
      <c r="N119" s="30"/>
      <c r="O119" s="30"/>
      <c r="P119" s="30"/>
      <c r="Q119" s="30"/>
      <c r="R119" s="30"/>
      <c r="S119" s="30"/>
      <c r="T119" s="30"/>
      <c r="U119" s="30"/>
    </row>
    <row r="120" spans="5:21" x14ac:dyDescent="0.25">
      <c r="E120" s="454" t="s">
        <v>152</v>
      </c>
      <c r="F120" s="449">
        <v>15</v>
      </c>
      <c r="G120" s="468">
        <v>29000</v>
      </c>
      <c r="H120" s="465">
        <v>195802.81</v>
      </c>
      <c r="I120" s="621">
        <f t="shared" si="3"/>
        <v>0.14810819109286533</v>
      </c>
      <c r="J120" s="529">
        <v>430650</v>
      </c>
      <c r="K120" s="569">
        <f t="shared" si="4"/>
        <v>2.22162286639298</v>
      </c>
      <c r="L120" s="469">
        <f t="shared" si="5"/>
        <v>2942.6999782722282</v>
      </c>
      <c r="M120" s="474" t="s">
        <v>206</v>
      </c>
      <c r="N120" s="30"/>
      <c r="O120" s="30"/>
      <c r="P120" s="30"/>
      <c r="Q120" s="30"/>
      <c r="R120" s="30"/>
      <c r="S120" s="30"/>
      <c r="T120" s="30"/>
      <c r="U120" s="30"/>
    </row>
    <row r="121" spans="5:21" x14ac:dyDescent="0.25">
      <c r="E121" s="454">
        <v>43979</v>
      </c>
      <c r="F121" s="449">
        <v>310</v>
      </c>
      <c r="G121" s="468">
        <v>1300</v>
      </c>
      <c r="H121" s="465">
        <v>195802.81</v>
      </c>
      <c r="I121" s="621">
        <f t="shared" si="3"/>
        <v>6.639332704162928E-3</v>
      </c>
      <c r="J121" s="529">
        <v>398970</v>
      </c>
      <c r="K121" s="573">
        <f t="shared" si="4"/>
        <v>2.0581931382905077</v>
      </c>
      <c r="L121" s="469">
        <f t="shared" si="5"/>
        <v>2944.7581714105186</v>
      </c>
      <c r="M121" s="474" t="s">
        <v>175</v>
      </c>
      <c r="N121" s="30"/>
      <c r="O121" s="30"/>
      <c r="P121" s="30"/>
      <c r="Q121" s="30"/>
      <c r="R121" s="30"/>
      <c r="S121" s="30"/>
      <c r="T121" s="30"/>
      <c r="U121" s="30"/>
    </row>
    <row r="122" spans="5:21" x14ac:dyDescent="0.25">
      <c r="E122" s="454">
        <v>43979</v>
      </c>
      <c r="F122" s="449">
        <v>146</v>
      </c>
      <c r="G122" s="468">
        <v>1300</v>
      </c>
      <c r="H122" s="465">
        <v>195802.81</v>
      </c>
      <c r="I122" s="621">
        <f t="shared" si="3"/>
        <v>6.639332704162928E-3</v>
      </c>
      <c r="J122" s="529">
        <v>187902</v>
      </c>
      <c r="K122" s="573">
        <f t="shared" si="4"/>
        <v>0.96934257480778752</v>
      </c>
      <c r="L122" s="469">
        <f t="shared" si="5"/>
        <v>2945.7275139853264</v>
      </c>
      <c r="M122" s="474" t="s">
        <v>175</v>
      </c>
      <c r="N122" s="30"/>
      <c r="O122" s="30"/>
      <c r="P122" s="30"/>
      <c r="Q122" s="30"/>
      <c r="R122" s="30"/>
      <c r="S122" s="30"/>
      <c r="T122" s="30"/>
      <c r="U122" s="30"/>
    </row>
    <row r="123" spans="5:21" x14ac:dyDescent="0.25">
      <c r="E123" s="454">
        <v>43979</v>
      </c>
      <c r="F123" s="449">
        <v>20</v>
      </c>
      <c r="G123" s="468">
        <v>1300</v>
      </c>
      <c r="H123" s="465">
        <v>195802.81</v>
      </c>
      <c r="I123" s="621">
        <f t="shared" si="3"/>
        <v>6.639332704162928E-3</v>
      </c>
      <c r="J123" s="529">
        <v>25740</v>
      </c>
      <c r="K123" s="573">
        <f t="shared" si="4"/>
        <v>0.13278665408325857</v>
      </c>
      <c r="L123" s="469">
        <f t="shared" si="5"/>
        <v>2945.8603006394096</v>
      </c>
      <c r="M123" s="474" t="s">
        <v>175</v>
      </c>
      <c r="N123" s="30"/>
      <c r="O123" s="30"/>
      <c r="P123" s="30"/>
      <c r="Q123" s="30"/>
      <c r="R123" s="30"/>
      <c r="S123" s="30"/>
      <c r="T123" s="30"/>
      <c r="U123" s="30"/>
    </row>
    <row r="124" spans="5:21" x14ac:dyDescent="0.25">
      <c r="E124" s="454">
        <v>43979</v>
      </c>
      <c r="F124" s="449">
        <v>390</v>
      </c>
      <c r="G124" s="468">
        <v>1300</v>
      </c>
      <c r="H124" s="465">
        <v>195802.81</v>
      </c>
      <c r="I124" s="621">
        <f t="shared" si="3"/>
        <v>6.639332704162928E-3</v>
      </c>
      <c r="J124" s="529">
        <v>501930</v>
      </c>
      <c r="K124" s="573">
        <f t="shared" si="4"/>
        <v>2.5893397546235417</v>
      </c>
      <c r="L124" s="469">
        <f t="shared" si="5"/>
        <v>2948.4496403940329</v>
      </c>
      <c r="M124" s="474" t="s">
        <v>175</v>
      </c>
      <c r="N124" s="30"/>
      <c r="O124" s="30"/>
      <c r="P124" s="30"/>
      <c r="Q124" s="30"/>
      <c r="R124" s="30"/>
      <c r="S124" s="30"/>
      <c r="T124" s="30"/>
      <c r="U124" s="30"/>
    </row>
    <row r="125" spans="5:21" x14ac:dyDescent="0.25">
      <c r="E125" s="454">
        <v>43979</v>
      </c>
      <c r="F125" s="449">
        <v>650</v>
      </c>
      <c r="G125" s="468">
        <v>1300</v>
      </c>
      <c r="H125" s="465">
        <v>195802.81</v>
      </c>
      <c r="I125" s="621">
        <f t="shared" si="3"/>
        <v>6.639332704162928E-3</v>
      </c>
      <c r="J125" s="529">
        <v>836550</v>
      </c>
      <c r="K125" s="573">
        <f t="shared" si="4"/>
        <v>4.3155662577059033</v>
      </c>
      <c r="L125" s="469">
        <f t="shared" si="5"/>
        <v>2952.7652066517389</v>
      </c>
      <c r="M125" s="474" t="s">
        <v>175</v>
      </c>
      <c r="N125" s="30"/>
      <c r="O125" s="30"/>
      <c r="P125" s="30"/>
      <c r="Q125" s="30"/>
      <c r="R125" s="30"/>
      <c r="S125" s="30"/>
      <c r="T125" s="30"/>
      <c r="U125" s="30"/>
    </row>
    <row r="126" spans="5:21" x14ac:dyDescent="0.25">
      <c r="E126" s="454">
        <v>43979</v>
      </c>
      <c r="F126" s="449">
        <v>484</v>
      </c>
      <c r="G126" s="468">
        <v>1300</v>
      </c>
      <c r="H126" s="465">
        <v>195802.81</v>
      </c>
      <c r="I126" s="621">
        <f t="shared" si="3"/>
        <v>6.639332704162928E-3</v>
      </c>
      <c r="J126" s="529">
        <v>622908</v>
      </c>
      <c r="K126" s="573">
        <f t="shared" si="4"/>
        <v>3.213437028814857</v>
      </c>
      <c r="L126" s="469">
        <f t="shared" si="5"/>
        <v>2955.9786436805539</v>
      </c>
      <c r="M126" s="474" t="s">
        <v>175</v>
      </c>
      <c r="N126" s="30"/>
      <c r="O126" s="30"/>
      <c r="P126" s="30"/>
      <c r="Q126" s="30"/>
      <c r="R126" s="30"/>
      <c r="S126" s="30"/>
      <c r="T126" s="30"/>
      <c r="U126" s="30"/>
    </row>
    <row r="127" spans="5:21" x14ac:dyDescent="0.25">
      <c r="E127" s="454" t="s">
        <v>30</v>
      </c>
      <c r="F127" s="449">
        <v>6</v>
      </c>
      <c r="G127" s="468">
        <v>43000</v>
      </c>
      <c r="H127" s="465">
        <v>195802.81</v>
      </c>
      <c r="I127" s="621">
        <f t="shared" si="3"/>
        <v>0.21960869713769685</v>
      </c>
      <c r="J127" s="529">
        <v>255420</v>
      </c>
      <c r="K127" s="569">
        <f t="shared" si="4"/>
        <v>1.3176521828261811</v>
      </c>
      <c r="L127" s="469">
        <f t="shared" si="5"/>
        <v>2957.2962958633802</v>
      </c>
      <c r="M127" s="467" t="s">
        <v>207</v>
      </c>
      <c r="N127" s="30"/>
      <c r="O127" s="30"/>
      <c r="P127" s="30"/>
      <c r="Q127" s="30"/>
      <c r="R127" s="30"/>
      <c r="S127" s="30"/>
      <c r="T127" s="30"/>
      <c r="U127" s="30"/>
    </row>
    <row r="128" spans="5:21" x14ac:dyDescent="0.25">
      <c r="E128" s="454" t="s">
        <v>30</v>
      </c>
      <c r="F128" s="449">
        <v>1</v>
      </c>
      <c r="G128" s="468">
        <v>500000</v>
      </c>
      <c r="H128" s="465">
        <v>195802.81</v>
      </c>
      <c r="I128" s="621">
        <f t="shared" si="3"/>
        <v>2.5535895016011261</v>
      </c>
      <c r="J128" s="529">
        <v>495000</v>
      </c>
      <c r="K128" s="569">
        <f t="shared" si="4"/>
        <v>2.5535895016011261</v>
      </c>
      <c r="L128" s="469">
        <f t="shared" si="5"/>
        <v>2959.8498853649812</v>
      </c>
      <c r="M128" s="467" t="s">
        <v>205</v>
      </c>
      <c r="N128" s="30"/>
      <c r="O128" s="30"/>
      <c r="P128" s="30"/>
      <c r="Q128" s="30"/>
      <c r="R128" s="30"/>
      <c r="S128" s="30"/>
      <c r="T128" s="30"/>
      <c r="U128" s="30"/>
    </row>
    <row r="129" spans="5:21" x14ac:dyDescent="0.25">
      <c r="E129" s="454" t="s">
        <v>30</v>
      </c>
      <c r="F129" s="449">
        <v>8</v>
      </c>
      <c r="G129" s="468">
        <v>482000</v>
      </c>
      <c r="H129" s="465">
        <v>195802.81</v>
      </c>
      <c r="I129" s="621">
        <f t="shared" si="3"/>
        <v>2.4616602795434854</v>
      </c>
      <c r="J129" s="529">
        <v>3817440</v>
      </c>
      <c r="K129" s="569">
        <f t="shared" si="4"/>
        <v>19.693282236347883</v>
      </c>
      <c r="L129" s="469">
        <f t="shared" si="5"/>
        <v>2979.5431676013291</v>
      </c>
      <c r="M129" s="467" t="s">
        <v>198</v>
      </c>
      <c r="N129" s="30"/>
      <c r="O129" s="30"/>
      <c r="P129" s="30"/>
      <c r="Q129" s="30"/>
      <c r="R129" s="30"/>
      <c r="S129" s="30"/>
      <c r="T129" s="30"/>
      <c r="U129" s="30"/>
    </row>
    <row r="130" spans="5:21" x14ac:dyDescent="0.25">
      <c r="E130" s="454" t="s">
        <v>31</v>
      </c>
      <c r="F130" s="449">
        <v>3</v>
      </c>
      <c r="G130" s="468">
        <v>1750</v>
      </c>
      <c r="H130" s="465">
        <v>196032.78</v>
      </c>
      <c r="I130" s="621">
        <f t="shared" si="3"/>
        <v>8.9270784202519597E-3</v>
      </c>
      <c r="J130" s="529">
        <v>5197.5</v>
      </c>
      <c r="K130" s="569">
        <f t="shared" si="4"/>
        <v>2.6781235260755879E-2</v>
      </c>
      <c r="L130" s="469">
        <f t="shared" si="5"/>
        <v>2979.5699488365899</v>
      </c>
      <c r="M130" s="467" t="s">
        <v>173</v>
      </c>
      <c r="N130" s="30"/>
      <c r="O130" s="30"/>
      <c r="P130" s="30"/>
      <c r="Q130" s="30"/>
      <c r="R130" s="30"/>
      <c r="S130" s="30"/>
      <c r="T130" s="30"/>
      <c r="U130" s="30"/>
    </row>
    <row r="131" spans="5:21" x14ac:dyDescent="0.25">
      <c r="E131" s="454" t="s">
        <v>32</v>
      </c>
      <c r="F131" s="449">
        <v>25</v>
      </c>
      <c r="G131" s="470">
        <v>60000</v>
      </c>
      <c r="H131" s="465">
        <v>195844.93</v>
      </c>
      <c r="I131" s="621">
        <f t="shared" ref="I131:I194" si="6">G131/H131</f>
        <v>0.30636483671035036</v>
      </c>
      <c r="J131" s="529">
        <v>1485000</v>
      </c>
      <c r="K131" s="570">
        <f t="shared" ref="K131:K194" si="7">F131*I131</f>
        <v>7.6591209177587594</v>
      </c>
      <c r="L131" s="471">
        <f t="shared" si="5"/>
        <v>2987.2290697543485</v>
      </c>
      <c r="M131" s="467" t="s">
        <v>172</v>
      </c>
      <c r="N131" s="30"/>
      <c r="O131" s="30"/>
      <c r="P131" s="30"/>
      <c r="Q131" s="30"/>
      <c r="R131" s="30"/>
      <c r="S131" s="30"/>
      <c r="T131" s="30"/>
      <c r="U131" s="30"/>
    </row>
    <row r="132" spans="5:21" x14ac:dyDescent="0.25">
      <c r="E132" s="454" t="s">
        <v>32</v>
      </c>
      <c r="F132" s="449">
        <v>160</v>
      </c>
      <c r="G132" s="468">
        <v>1750</v>
      </c>
      <c r="H132" s="465">
        <v>195844.93</v>
      </c>
      <c r="I132" s="621">
        <f t="shared" si="6"/>
        <v>8.9356410707185537E-3</v>
      </c>
      <c r="J132" s="529">
        <v>277200</v>
      </c>
      <c r="K132" s="569">
        <f t="shared" si="7"/>
        <v>1.4297025713149685</v>
      </c>
      <c r="L132" s="469">
        <f t="shared" ref="L132:L195" si="8">L131+K132</f>
        <v>2988.6587723256634</v>
      </c>
      <c r="M132" s="467" t="s">
        <v>173</v>
      </c>
      <c r="N132" s="30"/>
      <c r="O132" s="30"/>
      <c r="P132" s="30"/>
      <c r="Q132" s="30"/>
      <c r="R132" s="30"/>
      <c r="S132" s="30"/>
      <c r="T132" s="30"/>
      <c r="U132" s="30"/>
    </row>
    <row r="133" spans="5:21" x14ac:dyDescent="0.25">
      <c r="E133" s="454" t="s">
        <v>32</v>
      </c>
      <c r="F133" s="449">
        <v>5</v>
      </c>
      <c r="G133" s="468">
        <v>1750</v>
      </c>
      <c r="H133" s="465">
        <v>195844.93</v>
      </c>
      <c r="I133" s="621">
        <f t="shared" si="6"/>
        <v>8.9356410707185537E-3</v>
      </c>
      <c r="J133" s="529">
        <v>8662.5</v>
      </c>
      <c r="K133" s="569">
        <f t="shared" si="7"/>
        <v>4.4678205353592765E-2</v>
      </c>
      <c r="L133" s="469">
        <f t="shared" si="8"/>
        <v>2988.7034505310171</v>
      </c>
      <c r="M133" s="467" t="s">
        <v>173</v>
      </c>
      <c r="N133" s="30"/>
      <c r="O133" s="30"/>
      <c r="P133" s="30"/>
      <c r="Q133" s="30"/>
      <c r="R133" s="30"/>
      <c r="S133" s="30"/>
      <c r="T133" s="30"/>
      <c r="U133" s="30"/>
    </row>
    <row r="134" spans="5:21" x14ac:dyDescent="0.25">
      <c r="E134" s="454" t="s">
        <v>32</v>
      </c>
      <c r="F134" s="449">
        <v>30</v>
      </c>
      <c r="G134" s="468">
        <v>1750</v>
      </c>
      <c r="H134" s="465">
        <v>195844.93</v>
      </c>
      <c r="I134" s="621">
        <f t="shared" si="6"/>
        <v>8.9356410707185537E-3</v>
      </c>
      <c r="J134" s="529">
        <v>51975</v>
      </c>
      <c r="K134" s="569">
        <f t="shared" si="7"/>
        <v>0.26806923212155659</v>
      </c>
      <c r="L134" s="469">
        <f t="shared" si="8"/>
        <v>2988.9715197631385</v>
      </c>
      <c r="M134" s="467" t="s">
        <v>173</v>
      </c>
      <c r="N134" s="30"/>
      <c r="O134" s="30"/>
      <c r="P134" s="30"/>
      <c r="Q134" s="30"/>
      <c r="R134" s="30"/>
      <c r="S134" s="30"/>
      <c r="T134" s="30"/>
      <c r="U134" s="30"/>
    </row>
    <row r="135" spans="5:21" x14ac:dyDescent="0.25">
      <c r="E135" s="454" t="s">
        <v>32</v>
      </c>
      <c r="F135" s="449">
        <v>15</v>
      </c>
      <c r="G135" s="468">
        <v>1750</v>
      </c>
      <c r="H135" s="465">
        <v>195844.93</v>
      </c>
      <c r="I135" s="621">
        <f t="shared" si="6"/>
        <v>8.9356410707185537E-3</v>
      </c>
      <c r="J135" s="529">
        <v>25987.5</v>
      </c>
      <c r="K135" s="569">
        <f t="shared" si="7"/>
        <v>0.13403461606077829</v>
      </c>
      <c r="L135" s="469">
        <f t="shared" si="8"/>
        <v>2989.1055543791995</v>
      </c>
      <c r="M135" s="467" t="s">
        <v>173</v>
      </c>
      <c r="N135" s="30"/>
      <c r="O135" s="30"/>
      <c r="P135" s="30"/>
      <c r="Q135" s="30"/>
      <c r="R135" s="30"/>
      <c r="S135" s="30"/>
      <c r="T135" s="30"/>
      <c r="U135" s="30"/>
    </row>
    <row r="136" spans="5:21" x14ac:dyDescent="0.25">
      <c r="E136" s="454" t="s">
        <v>32</v>
      </c>
      <c r="F136" s="449">
        <v>9790</v>
      </c>
      <c r="G136" s="468">
        <v>1750</v>
      </c>
      <c r="H136" s="465">
        <v>195844.93</v>
      </c>
      <c r="I136" s="621">
        <f t="shared" si="6"/>
        <v>8.9356410707185537E-3</v>
      </c>
      <c r="J136" s="529">
        <v>16961175</v>
      </c>
      <c r="K136" s="569">
        <f t="shared" si="7"/>
        <v>87.479926082334643</v>
      </c>
      <c r="L136" s="469">
        <f t="shared" si="8"/>
        <v>3076.5854804615342</v>
      </c>
      <c r="M136" s="467" t="s">
        <v>173</v>
      </c>
      <c r="N136" s="30"/>
      <c r="O136" s="30"/>
      <c r="P136" s="30"/>
      <c r="Q136" s="30"/>
      <c r="R136" s="30"/>
      <c r="S136" s="30"/>
      <c r="T136" s="30"/>
      <c r="U136" s="30"/>
    </row>
    <row r="137" spans="5:21" x14ac:dyDescent="0.25">
      <c r="E137" s="454" t="s">
        <v>32</v>
      </c>
      <c r="F137" s="449">
        <v>5</v>
      </c>
      <c r="G137" s="468">
        <v>1750</v>
      </c>
      <c r="H137" s="465">
        <v>195844.93</v>
      </c>
      <c r="I137" s="621">
        <f t="shared" si="6"/>
        <v>8.9356410707185537E-3</v>
      </c>
      <c r="J137" s="529">
        <v>8662.5</v>
      </c>
      <c r="K137" s="569">
        <f t="shared" si="7"/>
        <v>4.4678205353592765E-2</v>
      </c>
      <c r="L137" s="469">
        <f t="shared" si="8"/>
        <v>3076.6301586668878</v>
      </c>
      <c r="M137" s="467" t="s">
        <v>173</v>
      </c>
      <c r="N137" s="30"/>
      <c r="O137" s="30"/>
      <c r="P137" s="30"/>
      <c r="Q137" s="30"/>
      <c r="R137" s="30"/>
      <c r="S137" s="30"/>
      <c r="T137" s="30"/>
      <c r="U137" s="30"/>
    </row>
    <row r="138" spans="5:21" x14ac:dyDescent="0.25">
      <c r="E138" s="454" t="s">
        <v>32</v>
      </c>
      <c r="F138" s="449">
        <v>9995</v>
      </c>
      <c r="G138" s="468">
        <v>1750</v>
      </c>
      <c r="H138" s="465">
        <v>195844.93</v>
      </c>
      <c r="I138" s="621">
        <f t="shared" si="6"/>
        <v>8.9356410707185537E-3</v>
      </c>
      <c r="J138" s="529">
        <v>17316337.5</v>
      </c>
      <c r="K138" s="569">
        <f t="shared" si="7"/>
        <v>89.311732501831941</v>
      </c>
      <c r="L138" s="469">
        <f t="shared" si="8"/>
        <v>3165.9418911687198</v>
      </c>
      <c r="M138" s="467" t="s">
        <v>173</v>
      </c>
      <c r="N138" s="30"/>
      <c r="O138" s="30"/>
      <c r="P138" s="30"/>
      <c r="Q138" s="30"/>
      <c r="R138" s="30"/>
      <c r="S138" s="30"/>
      <c r="T138" s="30"/>
      <c r="U138" s="30"/>
    </row>
    <row r="139" spans="5:21" x14ac:dyDescent="0.25">
      <c r="E139" s="454" t="s">
        <v>32</v>
      </c>
      <c r="F139" s="449">
        <v>1700</v>
      </c>
      <c r="G139" s="468">
        <v>1750</v>
      </c>
      <c r="H139" s="465">
        <v>195844.93</v>
      </c>
      <c r="I139" s="621">
        <f t="shared" si="6"/>
        <v>8.9356410707185537E-3</v>
      </c>
      <c r="J139" s="529">
        <v>2945250</v>
      </c>
      <c r="K139" s="569">
        <f t="shared" si="7"/>
        <v>15.190589820221541</v>
      </c>
      <c r="L139" s="469">
        <f t="shared" si="8"/>
        <v>3181.1324809889416</v>
      </c>
      <c r="M139" s="467" t="s">
        <v>173</v>
      </c>
      <c r="N139" s="30"/>
      <c r="O139" s="30"/>
      <c r="P139" s="30"/>
      <c r="Q139" s="30"/>
      <c r="R139" s="30"/>
      <c r="S139" s="30"/>
      <c r="T139" s="30"/>
      <c r="U139" s="30"/>
    </row>
    <row r="140" spans="5:21" x14ac:dyDescent="0.25">
      <c r="E140" s="454" t="s">
        <v>32</v>
      </c>
      <c r="F140" s="449">
        <v>218</v>
      </c>
      <c r="G140" s="468">
        <v>1750</v>
      </c>
      <c r="H140" s="465">
        <v>195844.93</v>
      </c>
      <c r="I140" s="621">
        <f t="shared" si="6"/>
        <v>8.9356410707185537E-3</v>
      </c>
      <c r="J140" s="529">
        <v>377685</v>
      </c>
      <c r="K140" s="569">
        <f t="shared" si="7"/>
        <v>1.9479697534166447</v>
      </c>
      <c r="L140" s="469">
        <f t="shared" si="8"/>
        <v>3183.0804507423582</v>
      </c>
      <c r="M140" s="467" t="s">
        <v>173</v>
      </c>
      <c r="N140" s="30"/>
      <c r="O140" s="30"/>
      <c r="P140" s="30"/>
      <c r="Q140" s="30"/>
      <c r="R140" s="30"/>
      <c r="S140" s="30"/>
      <c r="T140" s="30"/>
      <c r="U140" s="30"/>
    </row>
    <row r="141" spans="5:21" x14ac:dyDescent="0.25">
      <c r="E141" s="454" t="s">
        <v>32</v>
      </c>
      <c r="F141" s="449">
        <v>8082</v>
      </c>
      <c r="G141" s="468">
        <v>1750</v>
      </c>
      <c r="H141" s="465">
        <v>195844.93</v>
      </c>
      <c r="I141" s="621">
        <f t="shared" si="6"/>
        <v>8.9356410707185537E-3</v>
      </c>
      <c r="J141" s="529">
        <v>14002065</v>
      </c>
      <c r="K141" s="569">
        <f t="shared" si="7"/>
        <v>72.217851133547356</v>
      </c>
      <c r="L141" s="469">
        <f t="shared" si="8"/>
        <v>3255.2983018759055</v>
      </c>
      <c r="M141" s="467" t="s">
        <v>173</v>
      </c>
      <c r="N141" s="30"/>
      <c r="O141" s="30"/>
      <c r="P141" s="30"/>
      <c r="Q141" s="30"/>
      <c r="R141" s="30"/>
      <c r="S141" s="30"/>
      <c r="T141" s="30"/>
      <c r="U141" s="30"/>
    </row>
    <row r="142" spans="5:21" x14ac:dyDescent="0.25">
      <c r="E142" s="454" t="s">
        <v>32</v>
      </c>
      <c r="F142" s="449">
        <v>10</v>
      </c>
      <c r="G142" s="468">
        <v>1750</v>
      </c>
      <c r="H142" s="465">
        <v>195844.93</v>
      </c>
      <c r="I142" s="621">
        <f t="shared" si="6"/>
        <v>8.9356410707185537E-3</v>
      </c>
      <c r="J142" s="529">
        <v>17325</v>
      </c>
      <c r="K142" s="569">
        <f t="shared" si="7"/>
        <v>8.935641070718553E-2</v>
      </c>
      <c r="L142" s="469">
        <f t="shared" si="8"/>
        <v>3255.3876582866128</v>
      </c>
      <c r="M142" s="467" t="s">
        <v>173</v>
      </c>
      <c r="N142" s="30"/>
      <c r="O142" s="30"/>
      <c r="P142" s="30"/>
      <c r="Q142" s="30"/>
      <c r="R142" s="30"/>
      <c r="S142" s="30"/>
      <c r="T142" s="30"/>
      <c r="U142" s="30"/>
    </row>
    <row r="143" spans="5:21" x14ac:dyDescent="0.25">
      <c r="E143" s="454" t="s">
        <v>32</v>
      </c>
      <c r="F143" s="449">
        <v>4002</v>
      </c>
      <c r="G143" s="468">
        <v>1750</v>
      </c>
      <c r="H143" s="465">
        <v>195844.93</v>
      </c>
      <c r="I143" s="621">
        <f t="shared" si="6"/>
        <v>8.9356410707185537E-3</v>
      </c>
      <c r="J143" s="529">
        <v>6933465</v>
      </c>
      <c r="K143" s="569">
        <f t="shared" si="7"/>
        <v>35.760435565015655</v>
      </c>
      <c r="L143" s="469">
        <f t="shared" si="8"/>
        <v>3291.1480938516283</v>
      </c>
      <c r="M143" s="467" t="s">
        <v>173</v>
      </c>
      <c r="N143" s="30"/>
      <c r="O143" s="30"/>
      <c r="P143" s="30"/>
      <c r="Q143" s="30"/>
      <c r="R143" s="30"/>
      <c r="S143" s="30"/>
      <c r="T143" s="30"/>
      <c r="U143" s="30"/>
    </row>
    <row r="144" spans="5:21" x14ac:dyDescent="0.25">
      <c r="E144" s="454" t="s">
        <v>32</v>
      </c>
      <c r="F144" s="449">
        <v>195</v>
      </c>
      <c r="G144" s="468">
        <v>1750</v>
      </c>
      <c r="H144" s="465">
        <v>195844.93</v>
      </c>
      <c r="I144" s="621">
        <f t="shared" si="6"/>
        <v>8.9356410707185537E-3</v>
      </c>
      <c r="J144" s="529">
        <v>337837.5</v>
      </c>
      <c r="K144" s="569">
        <f t="shared" si="7"/>
        <v>1.742450008790118</v>
      </c>
      <c r="L144" s="469">
        <f t="shared" si="8"/>
        <v>3292.8905438604183</v>
      </c>
      <c r="M144" s="467" t="s">
        <v>173</v>
      </c>
      <c r="N144" s="30"/>
      <c r="O144" s="30"/>
      <c r="P144" s="30"/>
      <c r="Q144" s="30"/>
      <c r="R144" s="30"/>
      <c r="S144" s="30"/>
      <c r="T144" s="30"/>
      <c r="U144" s="30"/>
    </row>
    <row r="145" spans="5:23" x14ac:dyDescent="0.25">
      <c r="E145" s="454" t="s">
        <v>32</v>
      </c>
      <c r="F145" s="449">
        <v>338</v>
      </c>
      <c r="G145" s="468">
        <v>1750</v>
      </c>
      <c r="H145" s="465">
        <v>195844.93</v>
      </c>
      <c r="I145" s="621">
        <f t="shared" si="6"/>
        <v>8.9356410707185537E-3</v>
      </c>
      <c r="J145" s="529">
        <v>585585</v>
      </c>
      <c r="K145" s="569">
        <f t="shared" si="7"/>
        <v>3.0202466819028713</v>
      </c>
      <c r="L145" s="469">
        <f t="shared" si="8"/>
        <v>3295.9107905423211</v>
      </c>
      <c r="M145" s="467" t="s">
        <v>173</v>
      </c>
      <c r="N145" s="30"/>
      <c r="O145" s="30"/>
      <c r="P145" s="30"/>
      <c r="Q145" s="30"/>
      <c r="R145" s="30"/>
      <c r="S145" s="30"/>
      <c r="T145" s="30"/>
      <c r="U145" s="30"/>
    </row>
    <row r="146" spans="5:23" x14ac:dyDescent="0.25">
      <c r="E146" s="454" t="s">
        <v>32</v>
      </c>
      <c r="F146" s="449">
        <v>1194</v>
      </c>
      <c r="G146" s="468">
        <v>1750</v>
      </c>
      <c r="H146" s="465">
        <v>195844.93</v>
      </c>
      <c r="I146" s="621">
        <f t="shared" si="6"/>
        <v>8.9356410707185537E-3</v>
      </c>
      <c r="J146" s="529">
        <v>2068605</v>
      </c>
      <c r="K146" s="569">
        <f t="shared" si="7"/>
        <v>10.669155438437953</v>
      </c>
      <c r="L146" s="469">
        <f t="shared" si="8"/>
        <v>3306.579945980759</v>
      </c>
      <c r="M146" s="467" t="s">
        <v>173</v>
      </c>
      <c r="N146" s="30"/>
      <c r="O146" s="30"/>
      <c r="P146" s="30"/>
      <c r="Q146" s="30"/>
      <c r="R146" s="30"/>
      <c r="S146" s="30"/>
      <c r="T146" s="30"/>
      <c r="U146" s="30"/>
    </row>
    <row r="147" spans="5:23" x14ac:dyDescent="0.25">
      <c r="E147" s="454" t="s">
        <v>32</v>
      </c>
      <c r="F147" s="449">
        <v>266</v>
      </c>
      <c r="G147" s="468">
        <v>1750</v>
      </c>
      <c r="H147" s="465">
        <v>195844.93</v>
      </c>
      <c r="I147" s="621">
        <f t="shared" si="6"/>
        <v>8.9356410707185537E-3</v>
      </c>
      <c r="J147" s="529">
        <v>460845</v>
      </c>
      <c r="K147" s="569">
        <f t="shared" si="7"/>
        <v>2.3768805248111353</v>
      </c>
      <c r="L147" s="469">
        <f t="shared" si="8"/>
        <v>3308.95682650557</v>
      </c>
      <c r="M147" s="467" t="s">
        <v>173</v>
      </c>
      <c r="N147" s="30"/>
      <c r="O147" s="30"/>
      <c r="P147" s="30"/>
      <c r="Q147" s="30"/>
      <c r="R147" s="30"/>
      <c r="S147" s="30"/>
      <c r="T147" s="30"/>
      <c r="U147" s="30"/>
    </row>
    <row r="148" spans="5:23" x14ac:dyDescent="0.25">
      <c r="E148" s="454" t="s">
        <v>32</v>
      </c>
      <c r="F148" s="449">
        <v>13995</v>
      </c>
      <c r="G148" s="468">
        <v>1750</v>
      </c>
      <c r="H148" s="465">
        <v>195844.93</v>
      </c>
      <c r="I148" s="621">
        <f t="shared" si="6"/>
        <v>8.9356410707185537E-3</v>
      </c>
      <c r="J148" s="529">
        <v>24246337.5</v>
      </c>
      <c r="K148" s="569">
        <f t="shared" si="7"/>
        <v>125.05429678470615</v>
      </c>
      <c r="L148" s="469">
        <f t="shared" si="8"/>
        <v>3434.0111232902764</v>
      </c>
      <c r="M148" s="467" t="s">
        <v>173</v>
      </c>
      <c r="N148" s="30"/>
      <c r="O148" s="30"/>
      <c r="P148" s="30"/>
      <c r="Q148" s="30"/>
      <c r="R148" s="30"/>
      <c r="S148" s="30"/>
      <c r="T148" s="30"/>
      <c r="U148" s="30"/>
    </row>
    <row r="149" spans="5:23" x14ac:dyDescent="0.25">
      <c r="E149" s="454" t="s">
        <v>33</v>
      </c>
      <c r="F149" s="449">
        <v>24</v>
      </c>
      <c r="G149" s="470">
        <v>59000</v>
      </c>
      <c r="H149" s="465">
        <v>195405.03</v>
      </c>
      <c r="I149" s="621">
        <f t="shared" si="6"/>
        <v>0.30193695627998929</v>
      </c>
      <c r="J149" s="529">
        <v>1401840</v>
      </c>
      <c r="K149" s="570">
        <f t="shared" si="7"/>
        <v>7.2464869507197429</v>
      </c>
      <c r="L149" s="471">
        <f t="shared" si="8"/>
        <v>3441.2576102409962</v>
      </c>
      <c r="M149" s="467" t="s">
        <v>172</v>
      </c>
      <c r="N149" s="30"/>
      <c r="O149" s="30"/>
      <c r="P149" s="30"/>
      <c r="Q149" s="30"/>
      <c r="R149" s="30"/>
      <c r="S149" s="30"/>
      <c r="T149" s="30"/>
      <c r="U149" s="30"/>
    </row>
    <row r="150" spans="5:23" x14ac:dyDescent="0.25">
      <c r="E150" s="454" t="s">
        <v>33</v>
      </c>
      <c r="F150" s="449">
        <v>300</v>
      </c>
      <c r="G150" s="468">
        <v>1755</v>
      </c>
      <c r="H150" s="465">
        <v>195405.03</v>
      </c>
      <c r="I150" s="621">
        <f t="shared" si="6"/>
        <v>8.9813450554471399E-3</v>
      </c>
      <c r="J150" s="529">
        <v>521235</v>
      </c>
      <c r="K150" s="569">
        <f t="shared" si="7"/>
        <v>2.694403516634142</v>
      </c>
      <c r="L150" s="469">
        <f t="shared" si="8"/>
        <v>3443.9520137576305</v>
      </c>
      <c r="M150" s="467" t="s">
        <v>173</v>
      </c>
      <c r="N150" s="30"/>
      <c r="O150" s="30"/>
      <c r="P150" s="30"/>
      <c r="Q150" s="30"/>
      <c r="R150" s="30"/>
      <c r="S150" s="30"/>
      <c r="T150" s="30"/>
      <c r="U150" s="30"/>
    </row>
    <row r="151" spans="5:23" x14ac:dyDescent="0.25">
      <c r="E151" s="454" t="s">
        <v>33</v>
      </c>
      <c r="F151" s="449">
        <v>820</v>
      </c>
      <c r="G151" s="468">
        <v>1755</v>
      </c>
      <c r="H151" s="465">
        <v>195405.03</v>
      </c>
      <c r="I151" s="621">
        <f t="shared" si="6"/>
        <v>8.9813450554471399E-3</v>
      </c>
      <c r="J151" s="529">
        <v>1424709</v>
      </c>
      <c r="K151" s="569">
        <f t="shared" si="7"/>
        <v>7.3647029454666546</v>
      </c>
      <c r="L151" s="469">
        <f t="shared" si="8"/>
        <v>3451.316716703097</v>
      </c>
      <c r="M151" s="467" t="s">
        <v>173</v>
      </c>
      <c r="N151" s="30"/>
      <c r="O151" s="30"/>
      <c r="P151" s="30"/>
      <c r="Q151" s="30"/>
      <c r="R151" s="30"/>
      <c r="S151" s="30"/>
      <c r="T151" s="30"/>
      <c r="U151" s="30"/>
    </row>
    <row r="152" spans="5:23" x14ac:dyDescent="0.25">
      <c r="E152" s="454" t="s">
        <v>33</v>
      </c>
      <c r="F152" s="449">
        <v>8880</v>
      </c>
      <c r="G152" s="468">
        <v>1755</v>
      </c>
      <c r="H152" s="465">
        <v>195405.03</v>
      </c>
      <c r="I152" s="621">
        <f t="shared" si="6"/>
        <v>8.9813450554471399E-3</v>
      </c>
      <c r="J152" s="529">
        <v>15428556</v>
      </c>
      <c r="K152" s="569">
        <f t="shared" si="7"/>
        <v>79.754344092370602</v>
      </c>
      <c r="L152" s="469">
        <f t="shared" si="8"/>
        <v>3531.0710607954675</v>
      </c>
      <c r="M152" s="467" t="s">
        <v>173</v>
      </c>
      <c r="N152" s="30"/>
      <c r="O152" s="30"/>
      <c r="P152" s="30"/>
      <c r="Q152" s="30"/>
      <c r="R152" s="30"/>
      <c r="S152" s="30"/>
      <c r="T152" s="30"/>
      <c r="U152" s="30"/>
    </row>
    <row r="153" spans="5:23" x14ac:dyDescent="0.25">
      <c r="E153" s="454" t="s">
        <v>110</v>
      </c>
      <c r="F153" s="449">
        <v>500</v>
      </c>
      <c r="G153" s="470">
        <v>59000</v>
      </c>
      <c r="H153" s="465">
        <v>195003.91</v>
      </c>
      <c r="I153" s="621">
        <f t="shared" si="6"/>
        <v>0.30255803588758812</v>
      </c>
      <c r="J153" s="529">
        <v>29175500</v>
      </c>
      <c r="K153" s="570">
        <f t="shared" si="7"/>
        <v>151.27901794379406</v>
      </c>
      <c r="L153" s="471">
        <f t="shared" si="8"/>
        <v>3682.3500787392613</v>
      </c>
      <c r="M153" s="467" t="s">
        <v>172</v>
      </c>
      <c r="N153" s="30"/>
      <c r="O153" s="30"/>
      <c r="P153" s="30"/>
      <c r="Q153" s="30"/>
      <c r="R153" s="30"/>
      <c r="S153" s="30"/>
      <c r="T153" s="30"/>
      <c r="U153" s="30"/>
    </row>
    <row r="154" spans="5:23" x14ac:dyDescent="0.25">
      <c r="E154" s="454" t="s">
        <v>110</v>
      </c>
      <c r="F154" s="449">
        <v>12410</v>
      </c>
      <c r="G154" s="468">
        <v>1700</v>
      </c>
      <c r="H154" s="465">
        <v>195003.91</v>
      </c>
      <c r="I154" s="621">
        <f t="shared" si="6"/>
        <v>8.7177739154050814E-3</v>
      </c>
      <c r="J154" s="529">
        <v>20864933</v>
      </c>
      <c r="K154" s="569">
        <f t="shared" si="7"/>
        <v>108.18757429017705</v>
      </c>
      <c r="L154" s="469">
        <f t="shared" si="8"/>
        <v>3790.5376530294384</v>
      </c>
      <c r="M154" s="467" t="s">
        <v>173</v>
      </c>
      <c r="N154" s="30"/>
      <c r="O154" s="30"/>
      <c r="P154" s="30"/>
      <c r="Q154" s="30"/>
      <c r="R154" s="30"/>
      <c r="S154" s="30"/>
      <c r="T154" s="30"/>
      <c r="U154" s="30"/>
    </row>
    <row r="155" spans="5:23" x14ac:dyDescent="0.25">
      <c r="E155" s="454" t="s">
        <v>110</v>
      </c>
      <c r="F155" s="449">
        <v>10</v>
      </c>
      <c r="G155" s="468">
        <v>1700</v>
      </c>
      <c r="H155" s="465">
        <v>195003.91</v>
      </c>
      <c r="I155" s="621">
        <f t="shared" si="6"/>
        <v>8.7177739154050814E-3</v>
      </c>
      <c r="J155" s="529">
        <v>16780</v>
      </c>
      <c r="K155" s="569">
        <f t="shared" si="7"/>
        <v>8.7177739154050818E-2</v>
      </c>
      <c r="L155" s="469">
        <f t="shared" si="8"/>
        <v>3790.6248307685923</v>
      </c>
      <c r="M155" s="467" t="s">
        <v>173</v>
      </c>
      <c r="N155" s="30"/>
      <c r="O155" s="30"/>
      <c r="P155" s="30"/>
      <c r="Q155" s="30"/>
      <c r="R155" s="30"/>
      <c r="S155" s="30"/>
      <c r="T155" s="30"/>
      <c r="U155" s="30"/>
    </row>
    <row r="156" spans="5:23" x14ac:dyDescent="0.25">
      <c r="E156" s="454" t="s">
        <v>110</v>
      </c>
      <c r="F156" s="449">
        <v>33</v>
      </c>
      <c r="G156" s="468">
        <v>1700</v>
      </c>
      <c r="H156" s="465">
        <v>195003.91</v>
      </c>
      <c r="I156" s="621">
        <f t="shared" si="6"/>
        <v>8.7177739154050814E-3</v>
      </c>
      <c r="J156" s="529">
        <v>55482.9</v>
      </c>
      <c r="K156" s="569">
        <f t="shared" si="7"/>
        <v>0.28768653920836768</v>
      </c>
      <c r="L156" s="469">
        <f t="shared" si="8"/>
        <v>3790.9125173078005</v>
      </c>
      <c r="M156" s="467" t="s">
        <v>173</v>
      </c>
      <c r="N156" s="30"/>
      <c r="O156" s="30"/>
      <c r="P156" s="30"/>
      <c r="Q156" s="30"/>
      <c r="R156" s="30"/>
      <c r="S156" s="30"/>
      <c r="T156" s="30"/>
      <c r="U156" s="30"/>
    </row>
    <row r="157" spans="5:23" x14ac:dyDescent="0.25">
      <c r="E157" s="454" t="s">
        <v>110</v>
      </c>
      <c r="F157" s="449">
        <v>3</v>
      </c>
      <c r="G157" s="468">
        <v>1700</v>
      </c>
      <c r="H157" s="465">
        <v>195003.91</v>
      </c>
      <c r="I157" s="621">
        <f t="shared" si="6"/>
        <v>8.7177739154050814E-3</v>
      </c>
      <c r="J157" s="529">
        <v>4999</v>
      </c>
      <c r="K157" s="569">
        <f t="shared" si="7"/>
        <v>2.6153321746215243E-2</v>
      </c>
      <c r="L157" s="469">
        <f t="shared" si="8"/>
        <v>3790.9386706295468</v>
      </c>
      <c r="M157" s="467" t="s">
        <v>173</v>
      </c>
      <c r="N157" s="30"/>
      <c r="O157" s="30"/>
      <c r="P157" s="30"/>
      <c r="Q157" s="30"/>
      <c r="R157" s="30"/>
      <c r="S157" s="30"/>
      <c r="T157" s="30"/>
      <c r="U157" s="30"/>
    </row>
    <row r="158" spans="5:23" x14ac:dyDescent="0.25">
      <c r="E158" s="454" t="s">
        <v>110</v>
      </c>
      <c r="F158" s="449">
        <v>5438</v>
      </c>
      <c r="G158" s="468">
        <v>1700</v>
      </c>
      <c r="H158" s="465">
        <v>195003.91</v>
      </c>
      <c r="I158" s="621">
        <f t="shared" si="6"/>
        <v>8.7177739154050814E-3</v>
      </c>
      <c r="J158" s="529">
        <v>9142909.4000000004</v>
      </c>
      <c r="K158" s="569">
        <f t="shared" si="7"/>
        <v>47.407254551972834</v>
      </c>
      <c r="L158" s="469">
        <f t="shared" si="8"/>
        <v>3838.3459251815198</v>
      </c>
      <c r="M158" s="467" t="s">
        <v>173</v>
      </c>
      <c r="N158" s="30"/>
      <c r="O158" s="30"/>
      <c r="P158" s="30"/>
      <c r="Q158" s="30"/>
      <c r="R158" s="30"/>
      <c r="S158" s="30"/>
      <c r="T158" s="30"/>
      <c r="U158" s="30"/>
    </row>
    <row r="159" spans="5:23" x14ac:dyDescent="0.25">
      <c r="E159" s="454" t="s">
        <v>110</v>
      </c>
      <c r="F159" s="449">
        <v>2106</v>
      </c>
      <c r="G159" s="468">
        <v>1700</v>
      </c>
      <c r="H159" s="465">
        <v>195003.91</v>
      </c>
      <c r="I159" s="621">
        <f t="shared" si="6"/>
        <v>8.7177739154050814E-3</v>
      </c>
      <c r="J159" s="529">
        <v>3540817.8</v>
      </c>
      <c r="K159" s="569">
        <f t="shared" si="7"/>
        <v>18.359631865843102</v>
      </c>
      <c r="L159" s="469">
        <f t="shared" si="8"/>
        <v>3856.7055570473631</v>
      </c>
      <c r="M159" s="467" t="s">
        <v>173</v>
      </c>
      <c r="N159" s="30"/>
      <c r="O159" s="30"/>
      <c r="P159" s="30"/>
      <c r="Q159" s="30"/>
      <c r="R159" s="30"/>
      <c r="S159" s="30"/>
      <c r="T159" s="30"/>
      <c r="U159" s="30"/>
    </row>
    <row r="160" spans="5:23" x14ac:dyDescent="0.25">
      <c r="E160" s="454" t="s">
        <v>110</v>
      </c>
      <c r="F160" s="449">
        <v>454</v>
      </c>
      <c r="G160" s="468">
        <v>1700</v>
      </c>
      <c r="H160" s="465">
        <v>195003.91</v>
      </c>
      <c r="I160" s="621">
        <f t="shared" si="6"/>
        <v>8.7177739154050814E-3</v>
      </c>
      <c r="J160" s="529">
        <v>763310.2</v>
      </c>
      <c r="K160" s="569">
        <f t="shared" si="7"/>
        <v>3.957869357593907</v>
      </c>
      <c r="L160" s="469">
        <f t="shared" si="8"/>
        <v>3860.6634264049571</v>
      </c>
      <c r="M160" s="467" t="s">
        <v>173</v>
      </c>
      <c r="N160" s="30"/>
      <c r="O160" s="30"/>
      <c r="P160" s="30"/>
      <c r="Q160" s="226"/>
      <c r="R160" s="221"/>
      <c r="S160" s="222"/>
      <c r="T160" s="223"/>
      <c r="U160" s="224"/>
      <c r="V160" s="227">
        <v>86130</v>
      </c>
      <c r="W160" s="100">
        <f t="shared" ref="W160:W168" si="9">R160*U160</f>
        <v>0</v>
      </c>
    </row>
    <row r="161" spans="5:23" x14ac:dyDescent="0.25">
      <c r="E161" s="454" t="s">
        <v>110</v>
      </c>
      <c r="F161" s="449">
        <v>9546</v>
      </c>
      <c r="G161" s="468">
        <v>1700</v>
      </c>
      <c r="H161" s="465">
        <v>195003.91</v>
      </c>
      <c r="I161" s="621">
        <f t="shared" si="6"/>
        <v>8.7177739154050814E-3</v>
      </c>
      <c r="J161" s="529">
        <v>16049689.800000001</v>
      </c>
      <c r="K161" s="569">
        <f t="shared" si="7"/>
        <v>83.219869796456905</v>
      </c>
      <c r="L161" s="469">
        <f t="shared" si="8"/>
        <v>3943.8832962014139</v>
      </c>
      <c r="M161" s="467" t="s">
        <v>173</v>
      </c>
      <c r="N161" s="30"/>
      <c r="O161" s="30"/>
      <c r="P161" s="30"/>
      <c r="Q161" s="201"/>
      <c r="R161" s="221"/>
      <c r="S161" s="222"/>
      <c r="T161" s="223"/>
      <c r="U161" s="224"/>
      <c r="V161" s="227">
        <v>15988</v>
      </c>
      <c r="W161" s="100">
        <f t="shared" si="9"/>
        <v>0</v>
      </c>
    </row>
    <row r="162" spans="5:23" x14ac:dyDescent="0.25">
      <c r="E162" s="454" t="s">
        <v>110</v>
      </c>
      <c r="F162" s="449">
        <v>213</v>
      </c>
      <c r="G162" s="468">
        <v>1745</v>
      </c>
      <c r="H162" s="465">
        <v>195003.91</v>
      </c>
      <c r="I162" s="621">
        <f t="shared" si="6"/>
        <v>8.9485385190481558E-3</v>
      </c>
      <c r="J162" s="529">
        <v>367596.46500000003</v>
      </c>
      <c r="K162" s="569">
        <f t="shared" si="7"/>
        <v>1.9060387045572571</v>
      </c>
      <c r="L162" s="469">
        <f t="shared" si="8"/>
        <v>3945.7893349059714</v>
      </c>
      <c r="M162" s="467" t="s">
        <v>173</v>
      </c>
      <c r="N162" s="30"/>
      <c r="O162" s="30"/>
      <c r="P162" s="30"/>
      <c r="Q162" s="201"/>
      <c r="R162" s="221"/>
      <c r="S162" s="222"/>
      <c r="T162" s="223"/>
      <c r="U162" s="224"/>
      <c r="V162" s="227">
        <v>847375.2</v>
      </c>
      <c r="W162" s="100">
        <f t="shared" si="9"/>
        <v>0</v>
      </c>
    </row>
    <row r="163" spans="5:23" x14ac:dyDescent="0.25">
      <c r="E163" s="454" t="s">
        <v>110</v>
      </c>
      <c r="F163" s="449">
        <v>16</v>
      </c>
      <c r="G163" s="468">
        <v>1745</v>
      </c>
      <c r="H163" s="465">
        <v>195003.91</v>
      </c>
      <c r="I163" s="621">
        <f t="shared" si="6"/>
        <v>8.9485385190481558E-3</v>
      </c>
      <c r="J163" s="529">
        <v>27590.799999999999</v>
      </c>
      <c r="K163" s="569">
        <f t="shared" si="7"/>
        <v>0.14317661630477049</v>
      </c>
      <c r="L163" s="469">
        <f t="shared" si="8"/>
        <v>3945.9325115222759</v>
      </c>
      <c r="M163" s="467" t="s">
        <v>173</v>
      </c>
      <c r="N163" s="30"/>
      <c r="O163" s="30"/>
      <c r="P163" s="30"/>
      <c r="Q163" s="201"/>
      <c r="R163" s="221"/>
      <c r="S163" s="222"/>
      <c r="T163" s="223"/>
      <c r="U163" s="224"/>
      <c r="V163" s="227">
        <v>201756</v>
      </c>
      <c r="W163" s="100">
        <f t="shared" si="9"/>
        <v>0</v>
      </c>
    </row>
    <row r="164" spans="5:23" x14ac:dyDescent="0.25">
      <c r="E164" s="454" t="s">
        <v>110</v>
      </c>
      <c r="F164" s="449">
        <v>32</v>
      </c>
      <c r="G164" s="468">
        <v>1745</v>
      </c>
      <c r="H164" s="465">
        <v>195003.91</v>
      </c>
      <c r="I164" s="621">
        <f t="shared" si="6"/>
        <v>8.9485385190481558E-3</v>
      </c>
      <c r="J164" s="529">
        <v>55225.760000000002</v>
      </c>
      <c r="K164" s="569">
        <f t="shared" si="7"/>
        <v>0.28635323260954099</v>
      </c>
      <c r="L164" s="469">
        <f t="shared" si="8"/>
        <v>3946.2188647548855</v>
      </c>
      <c r="M164" s="467" t="s">
        <v>173</v>
      </c>
      <c r="N164" s="30"/>
      <c r="O164" s="30"/>
      <c r="P164" s="30"/>
      <c r="Q164" s="201"/>
      <c r="R164" s="221"/>
      <c r="S164" s="222"/>
      <c r="T164" s="223"/>
      <c r="U164" s="224"/>
      <c r="V164" s="227">
        <v>1089482.3999999999</v>
      </c>
      <c r="W164" s="100">
        <f t="shared" si="9"/>
        <v>0</v>
      </c>
    </row>
    <row r="165" spans="5:23" x14ac:dyDescent="0.25">
      <c r="E165" s="454" t="s">
        <v>110</v>
      </c>
      <c r="F165" s="449">
        <v>172</v>
      </c>
      <c r="G165" s="468">
        <v>1745</v>
      </c>
      <c r="H165" s="465">
        <v>195003.91</v>
      </c>
      <c r="I165" s="621">
        <f t="shared" si="6"/>
        <v>8.9485385190481558E-3</v>
      </c>
      <c r="J165" s="529">
        <v>296838.46000000002</v>
      </c>
      <c r="K165" s="569">
        <f t="shared" si="7"/>
        <v>1.5391486252762827</v>
      </c>
      <c r="L165" s="469">
        <f t="shared" si="8"/>
        <v>3947.7580133801616</v>
      </c>
      <c r="M165" s="467" t="s">
        <v>173</v>
      </c>
      <c r="N165" s="30"/>
      <c r="O165" s="30"/>
      <c r="P165" s="30"/>
      <c r="Q165" s="201"/>
      <c r="R165" s="221"/>
      <c r="S165" s="222"/>
      <c r="T165" s="223"/>
      <c r="U165" s="224"/>
      <c r="V165" s="227">
        <v>40342</v>
      </c>
      <c r="W165" s="100">
        <f t="shared" si="9"/>
        <v>0</v>
      </c>
    </row>
    <row r="166" spans="5:23" x14ac:dyDescent="0.25">
      <c r="E166" s="454" t="s">
        <v>110</v>
      </c>
      <c r="F166" s="449">
        <v>53</v>
      </c>
      <c r="G166" s="468">
        <v>1745</v>
      </c>
      <c r="H166" s="465">
        <v>195003.91</v>
      </c>
      <c r="I166" s="621">
        <f t="shared" si="6"/>
        <v>8.9485385190481558E-3</v>
      </c>
      <c r="J166" s="529">
        <v>91467.664999999994</v>
      </c>
      <c r="K166" s="569">
        <f t="shared" si="7"/>
        <v>0.47427254150955228</v>
      </c>
      <c r="L166" s="469">
        <f t="shared" si="8"/>
        <v>3948.2322859216711</v>
      </c>
      <c r="M166" s="467" t="s">
        <v>173</v>
      </c>
      <c r="N166" s="30"/>
      <c r="O166" s="30"/>
      <c r="P166" s="30"/>
      <c r="Q166" s="201"/>
      <c r="R166" s="221"/>
      <c r="S166" s="222"/>
      <c r="T166" s="223"/>
      <c r="U166" s="224"/>
      <c r="V166" s="227">
        <v>3752661.6</v>
      </c>
      <c r="W166" s="100">
        <f t="shared" si="9"/>
        <v>0</v>
      </c>
    </row>
    <row r="167" spans="5:23" x14ac:dyDescent="0.25">
      <c r="E167" s="454" t="s">
        <v>110</v>
      </c>
      <c r="F167" s="449">
        <v>4514</v>
      </c>
      <c r="G167" s="468">
        <v>1745</v>
      </c>
      <c r="H167" s="465">
        <v>195003.91</v>
      </c>
      <c r="I167" s="621">
        <f t="shared" si="6"/>
        <v>8.9485385190481558E-3</v>
      </c>
      <c r="J167" s="529">
        <v>7790283.7699999996</v>
      </c>
      <c r="K167" s="569">
        <f t="shared" si="7"/>
        <v>40.393702874983376</v>
      </c>
      <c r="L167" s="469">
        <f t="shared" si="8"/>
        <v>3988.6259887966544</v>
      </c>
      <c r="M167" s="467" t="s">
        <v>173</v>
      </c>
      <c r="N167" s="30"/>
      <c r="O167" s="30"/>
      <c r="P167" s="30"/>
      <c r="Q167" s="201"/>
      <c r="R167" s="221"/>
      <c r="S167" s="222"/>
      <c r="T167" s="223"/>
      <c r="U167" s="224"/>
      <c r="V167" s="227">
        <v>39550</v>
      </c>
      <c r="W167" s="100">
        <f t="shared" si="9"/>
        <v>0</v>
      </c>
    </row>
    <row r="168" spans="5:23" x14ac:dyDescent="0.25">
      <c r="E168" s="454" t="s">
        <v>110</v>
      </c>
      <c r="F168" s="449">
        <v>2486</v>
      </c>
      <c r="G168" s="468">
        <v>1745</v>
      </c>
      <c r="H168" s="465">
        <v>195003.91</v>
      </c>
      <c r="I168" s="621">
        <f t="shared" si="6"/>
        <v>8.9485385190481558E-3</v>
      </c>
      <c r="J168" s="529">
        <v>4290351.2299999995</v>
      </c>
      <c r="K168" s="569">
        <f t="shared" si="7"/>
        <v>22.246066758353717</v>
      </c>
      <c r="L168" s="469">
        <f t="shared" si="8"/>
        <v>4010.872055555008</v>
      </c>
      <c r="M168" s="467" t="s">
        <v>173</v>
      </c>
      <c r="N168" s="30"/>
      <c r="O168" s="30"/>
      <c r="P168" s="30"/>
      <c r="Q168" s="201"/>
      <c r="R168" s="221"/>
      <c r="S168" s="222"/>
      <c r="T168" s="223"/>
      <c r="U168" s="224"/>
      <c r="V168" s="227">
        <v>39550.009900000005</v>
      </c>
      <c r="W168" s="100">
        <f t="shared" si="9"/>
        <v>0</v>
      </c>
    </row>
    <row r="169" spans="5:23" x14ac:dyDescent="0.25">
      <c r="E169" s="454" t="s">
        <v>110</v>
      </c>
      <c r="F169" s="449">
        <v>3087</v>
      </c>
      <c r="G169" s="468">
        <v>1745</v>
      </c>
      <c r="H169" s="465">
        <v>195003.91</v>
      </c>
      <c r="I169" s="621">
        <f t="shared" si="6"/>
        <v>8.9485385190481558E-3</v>
      </c>
      <c r="J169" s="529">
        <v>5327560.0349999992</v>
      </c>
      <c r="K169" s="569">
        <f t="shared" si="7"/>
        <v>27.624138408301658</v>
      </c>
      <c r="L169" s="469">
        <f t="shared" si="8"/>
        <v>4038.4961939633099</v>
      </c>
      <c r="M169" s="467" t="s">
        <v>173</v>
      </c>
      <c r="N169" s="30"/>
      <c r="O169" s="30"/>
      <c r="P169" s="30"/>
      <c r="Q169" s="30"/>
      <c r="R169" s="30"/>
      <c r="S169" s="30"/>
      <c r="T169" s="30"/>
      <c r="U169" s="30"/>
    </row>
    <row r="170" spans="5:23" x14ac:dyDescent="0.25">
      <c r="E170" s="454" t="s">
        <v>110</v>
      </c>
      <c r="F170" s="449">
        <v>4427</v>
      </c>
      <c r="G170" s="468">
        <v>1745</v>
      </c>
      <c r="H170" s="465">
        <v>195003.91</v>
      </c>
      <c r="I170" s="621">
        <f t="shared" si="6"/>
        <v>8.9485385190481558E-3</v>
      </c>
      <c r="J170" s="529">
        <v>7640138.7350000003</v>
      </c>
      <c r="K170" s="569">
        <f t="shared" si="7"/>
        <v>39.615180023826184</v>
      </c>
      <c r="L170" s="469">
        <f t="shared" si="8"/>
        <v>4078.1113739871362</v>
      </c>
      <c r="M170" s="467" t="s">
        <v>173</v>
      </c>
      <c r="N170" s="30"/>
      <c r="O170" s="30"/>
      <c r="P170" s="30"/>
      <c r="Q170" s="30"/>
      <c r="R170" s="30"/>
      <c r="S170" s="30"/>
      <c r="T170" s="30"/>
      <c r="U170" s="30"/>
    </row>
    <row r="171" spans="5:23" x14ac:dyDescent="0.25">
      <c r="E171" s="454" t="s">
        <v>110</v>
      </c>
      <c r="F171" s="449">
        <v>10000</v>
      </c>
      <c r="G171" s="468">
        <v>1745</v>
      </c>
      <c r="H171" s="465">
        <v>195003.91</v>
      </c>
      <c r="I171" s="621">
        <f t="shared" si="6"/>
        <v>8.9485385190481558E-3</v>
      </c>
      <c r="J171" s="529">
        <v>17258050</v>
      </c>
      <c r="K171" s="569">
        <f t="shared" si="7"/>
        <v>89.485385190481551</v>
      </c>
      <c r="L171" s="469">
        <f t="shared" si="8"/>
        <v>4167.596759177618</v>
      </c>
      <c r="M171" s="467" t="s">
        <v>173</v>
      </c>
      <c r="N171" s="30"/>
      <c r="O171" s="30"/>
      <c r="P171" s="30"/>
      <c r="Q171" s="30"/>
      <c r="R171" s="30"/>
      <c r="S171" s="30"/>
      <c r="T171" s="30"/>
      <c r="U171" s="30"/>
    </row>
    <row r="172" spans="5:23" x14ac:dyDescent="0.25">
      <c r="E172" s="454" t="s">
        <v>110</v>
      </c>
      <c r="F172" s="449">
        <v>64</v>
      </c>
      <c r="G172" s="468">
        <v>29500</v>
      </c>
      <c r="H172" s="465">
        <v>195003.91</v>
      </c>
      <c r="I172" s="621">
        <f t="shared" si="6"/>
        <v>0.15127901794379406</v>
      </c>
      <c r="J172" s="529">
        <v>1867232</v>
      </c>
      <c r="K172" s="569">
        <f t="shared" si="7"/>
        <v>9.6818571484028197</v>
      </c>
      <c r="L172" s="469">
        <f t="shared" si="8"/>
        <v>4177.2786163260207</v>
      </c>
      <c r="M172" s="474" t="s">
        <v>206</v>
      </c>
      <c r="N172" s="30"/>
      <c r="O172" s="30"/>
      <c r="P172" s="30"/>
      <c r="Q172" s="30"/>
      <c r="R172" s="30"/>
      <c r="S172" s="30"/>
      <c r="T172" s="30"/>
      <c r="U172" s="30"/>
    </row>
    <row r="173" spans="5:23" x14ac:dyDescent="0.25">
      <c r="E173" s="454" t="s">
        <v>110</v>
      </c>
      <c r="F173" s="449">
        <v>40</v>
      </c>
      <c r="G173" s="468">
        <v>29500</v>
      </c>
      <c r="H173" s="465">
        <v>195003.91</v>
      </c>
      <c r="I173" s="621">
        <f t="shared" si="6"/>
        <v>0.15127901794379406</v>
      </c>
      <c r="J173" s="529">
        <v>1167020</v>
      </c>
      <c r="K173" s="569">
        <f t="shared" si="7"/>
        <v>6.0511607177517623</v>
      </c>
      <c r="L173" s="469">
        <f t="shared" si="8"/>
        <v>4183.3297770437721</v>
      </c>
      <c r="M173" s="474" t="s">
        <v>206</v>
      </c>
      <c r="N173" s="30"/>
      <c r="O173" s="30"/>
      <c r="P173" s="30"/>
      <c r="Q173" s="30"/>
      <c r="R173" s="30"/>
      <c r="S173" s="30"/>
      <c r="T173" s="30"/>
      <c r="U173" s="30"/>
    </row>
    <row r="174" spans="5:23" x14ac:dyDescent="0.25">
      <c r="E174" s="448" t="s">
        <v>110</v>
      </c>
      <c r="F174" s="452">
        <v>1</v>
      </c>
      <c r="G174" s="450">
        <v>16200</v>
      </c>
      <c r="H174" s="453">
        <v>195003.91</v>
      </c>
      <c r="I174" s="622">
        <f t="shared" si="6"/>
        <v>8.3075257311507236E-2</v>
      </c>
      <c r="J174" s="529">
        <v>15988</v>
      </c>
      <c r="K174" s="572">
        <f t="shared" si="7"/>
        <v>8.3075257311507236E-2</v>
      </c>
      <c r="L174" s="473">
        <f t="shared" si="8"/>
        <v>4183.4128523010831</v>
      </c>
      <c r="M174" s="474" t="s">
        <v>208</v>
      </c>
      <c r="N174" s="30"/>
      <c r="O174" s="30"/>
      <c r="P174" s="30"/>
      <c r="Q174" s="30"/>
      <c r="R174" s="30"/>
      <c r="S174" s="30"/>
      <c r="T174" s="30"/>
      <c r="U174" s="30"/>
    </row>
    <row r="175" spans="5:23" x14ac:dyDescent="0.25">
      <c r="E175" s="454" t="s">
        <v>36</v>
      </c>
      <c r="F175" s="449">
        <v>73</v>
      </c>
      <c r="G175" s="470">
        <v>64000</v>
      </c>
      <c r="H175" s="465">
        <v>260513.11</v>
      </c>
      <c r="I175" s="621">
        <f t="shared" si="6"/>
        <v>0.24566901834614005</v>
      </c>
      <c r="J175" s="529">
        <v>4620608</v>
      </c>
      <c r="K175" s="570">
        <f t="shared" si="7"/>
        <v>17.933838339268224</v>
      </c>
      <c r="L175" s="471">
        <f t="shared" si="8"/>
        <v>4201.346690640351</v>
      </c>
      <c r="M175" s="467" t="s">
        <v>172</v>
      </c>
      <c r="N175" s="30"/>
      <c r="O175" s="30"/>
      <c r="P175" s="30"/>
      <c r="Q175" s="30"/>
      <c r="R175" s="30"/>
      <c r="S175" s="30"/>
      <c r="T175" s="30"/>
      <c r="U175" s="30"/>
    </row>
    <row r="176" spans="5:23" x14ac:dyDescent="0.25">
      <c r="E176" s="454" t="s">
        <v>36</v>
      </c>
      <c r="F176" s="449">
        <v>2735</v>
      </c>
      <c r="G176" s="468">
        <v>1850</v>
      </c>
      <c r="H176" s="465">
        <v>260513.11</v>
      </c>
      <c r="I176" s="621">
        <f t="shared" si="6"/>
        <v>7.1013700615681109E-3</v>
      </c>
      <c r="J176" s="529">
        <v>5004092.75</v>
      </c>
      <c r="K176" s="569">
        <f t="shared" si="7"/>
        <v>19.422247118388782</v>
      </c>
      <c r="L176" s="469">
        <f t="shared" si="8"/>
        <v>4220.7689377587394</v>
      </c>
      <c r="M176" s="467" t="s">
        <v>173</v>
      </c>
      <c r="N176" s="30"/>
      <c r="O176" s="30"/>
      <c r="P176" s="30"/>
      <c r="Q176" s="30"/>
      <c r="R176" s="30"/>
      <c r="S176" s="30"/>
      <c r="T176" s="30"/>
      <c r="U176" s="30"/>
    </row>
    <row r="177" spans="5:21" x14ac:dyDescent="0.25">
      <c r="E177" s="454" t="s">
        <v>36</v>
      </c>
      <c r="F177" s="449">
        <v>13</v>
      </c>
      <c r="G177" s="468">
        <v>1850</v>
      </c>
      <c r="H177" s="465">
        <v>260513.11</v>
      </c>
      <c r="I177" s="621">
        <f t="shared" si="6"/>
        <v>7.1013700615681109E-3</v>
      </c>
      <c r="J177" s="529">
        <v>23759.5</v>
      </c>
      <c r="K177" s="569">
        <f t="shared" si="7"/>
        <v>9.2317810800385439E-2</v>
      </c>
      <c r="L177" s="469">
        <f t="shared" si="8"/>
        <v>4220.8612555695399</v>
      </c>
      <c r="M177" s="467" t="s">
        <v>173</v>
      </c>
      <c r="N177" s="30"/>
      <c r="O177" s="30"/>
      <c r="P177" s="30"/>
      <c r="Q177" s="30"/>
      <c r="R177" s="30"/>
      <c r="S177" s="30"/>
      <c r="T177" s="30"/>
      <c r="U177" s="30"/>
    </row>
    <row r="178" spans="5:21" x14ac:dyDescent="0.25">
      <c r="E178" s="454" t="s">
        <v>36</v>
      </c>
      <c r="F178" s="449">
        <v>254</v>
      </c>
      <c r="G178" s="468">
        <v>1850</v>
      </c>
      <c r="H178" s="465">
        <v>260513.11</v>
      </c>
      <c r="I178" s="621">
        <f t="shared" si="6"/>
        <v>7.1013700615681109E-3</v>
      </c>
      <c r="J178" s="529">
        <v>464731.1</v>
      </c>
      <c r="K178" s="569">
        <f t="shared" si="7"/>
        <v>1.8037479956383002</v>
      </c>
      <c r="L178" s="469">
        <f t="shared" si="8"/>
        <v>4222.6650035651783</v>
      </c>
      <c r="M178" s="467" t="s">
        <v>173</v>
      </c>
      <c r="N178" s="30"/>
      <c r="O178" s="30"/>
      <c r="P178" s="30"/>
      <c r="Q178" s="30"/>
      <c r="R178" s="30"/>
      <c r="S178" s="30"/>
      <c r="T178" s="30"/>
      <c r="U178" s="30"/>
    </row>
    <row r="179" spans="5:21" x14ac:dyDescent="0.25">
      <c r="E179" s="454" t="s">
        <v>36</v>
      </c>
      <c r="F179" s="449">
        <v>779</v>
      </c>
      <c r="G179" s="468">
        <v>1850</v>
      </c>
      <c r="H179" s="465">
        <v>260513.11</v>
      </c>
      <c r="I179" s="621">
        <f t="shared" si="6"/>
        <v>7.1013700615681109E-3</v>
      </c>
      <c r="J179" s="529">
        <v>1425297.35</v>
      </c>
      <c r="K179" s="569">
        <f t="shared" si="7"/>
        <v>5.5319672779615585</v>
      </c>
      <c r="L179" s="469">
        <f t="shared" si="8"/>
        <v>4228.1969708431398</v>
      </c>
      <c r="M179" s="467" t="s">
        <v>173</v>
      </c>
      <c r="N179" s="30"/>
      <c r="O179" s="30"/>
      <c r="P179" s="30"/>
      <c r="Q179" s="30"/>
      <c r="R179" s="30"/>
      <c r="S179" s="30"/>
      <c r="T179" s="30"/>
      <c r="U179" s="30"/>
    </row>
    <row r="180" spans="5:21" x14ac:dyDescent="0.25">
      <c r="E180" s="454" t="s">
        <v>36</v>
      </c>
      <c r="F180" s="449">
        <v>10</v>
      </c>
      <c r="G180" s="468">
        <v>1850</v>
      </c>
      <c r="H180" s="465">
        <v>260513.11</v>
      </c>
      <c r="I180" s="621">
        <f t="shared" si="6"/>
        <v>7.1013700615681109E-3</v>
      </c>
      <c r="J180" s="529">
        <v>18265</v>
      </c>
      <c r="K180" s="569">
        <f t="shared" si="7"/>
        <v>7.1013700615681102E-2</v>
      </c>
      <c r="L180" s="469">
        <f t="shared" si="8"/>
        <v>4228.2679845437551</v>
      </c>
      <c r="M180" s="467" t="s">
        <v>173</v>
      </c>
      <c r="N180" s="30"/>
      <c r="O180" s="30"/>
      <c r="P180" s="30"/>
      <c r="Q180" s="30"/>
      <c r="R180" s="30"/>
      <c r="S180" s="30"/>
      <c r="T180" s="30"/>
      <c r="U180" s="30"/>
    </row>
    <row r="181" spans="5:21" x14ac:dyDescent="0.25">
      <c r="E181" s="454" t="s">
        <v>36</v>
      </c>
      <c r="F181" s="449">
        <v>50</v>
      </c>
      <c r="G181" s="468">
        <v>1850</v>
      </c>
      <c r="H181" s="465">
        <v>260513.11</v>
      </c>
      <c r="I181" s="621">
        <f t="shared" si="6"/>
        <v>7.1013700615681109E-3</v>
      </c>
      <c r="J181" s="529">
        <v>91482.5</v>
      </c>
      <c r="K181" s="569">
        <f t="shared" si="7"/>
        <v>0.35506850307840554</v>
      </c>
      <c r="L181" s="469">
        <f t="shared" si="8"/>
        <v>4228.6230530468338</v>
      </c>
      <c r="M181" s="467" t="s">
        <v>173</v>
      </c>
      <c r="N181" s="30"/>
      <c r="O181" s="30"/>
      <c r="P181" s="30"/>
      <c r="Q181" s="30"/>
      <c r="R181" s="30"/>
      <c r="S181" s="30"/>
      <c r="T181" s="30"/>
      <c r="U181" s="30"/>
    </row>
    <row r="182" spans="5:21" x14ac:dyDescent="0.25">
      <c r="E182" s="454" t="s">
        <v>36</v>
      </c>
      <c r="F182" s="449">
        <v>20</v>
      </c>
      <c r="G182" s="468">
        <v>1850</v>
      </c>
      <c r="H182" s="465">
        <v>260513.11</v>
      </c>
      <c r="I182" s="621">
        <f t="shared" si="6"/>
        <v>7.1013700615681109E-3</v>
      </c>
      <c r="J182" s="529">
        <v>36580</v>
      </c>
      <c r="K182" s="569">
        <f t="shared" si="7"/>
        <v>0.1420274012313622</v>
      </c>
      <c r="L182" s="469">
        <f t="shared" si="8"/>
        <v>4228.7650804480654</v>
      </c>
      <c r="M182" s="467" t="s">
        <v>173</v>
      </c>
      <c r="N182" s="30"/>
      <c r="O182" s="30"/>
      <c r="P182" s="30"/>
      <c r="Q182" s="30"/>
      <c r="R182" s="30"/>
      <c r="S182" s="30"/>
      <c r="T182" s="30"/>
      <c r="U182" s="30"/>
    </row>
    <row r="183" spans="5:21" x14ac:dyDescent="0.25">
      <c r="E183" s="454" t="s">
        <v>36</v>
      </c>
      <c r="F183" s="449">
        <v>2</v>
      </c>
      <c r="G183" s="468">
        <v>1850</v>
      </c>
      <c r="H183" s="465">
        <v>260513.11</v>
      </c>
      <c r="I183" s="621">
        <f t="shared" si="6"/>
        <v>7.1013700615681109E-3</v>
      </c>
      <c r="J183" s="529">
        <v>3613</v>
      </c>
      <c r="K183" s="569">
        <f t="shared" si="7"/>
        <v>1.4202740123136222E-2</v>
      </c>
      <c r="L183" s="469">
        <f t="shared" si="8"/>
        <v>4228.7792831881889</v>
      </c>
      <c r="M183" s="467" t="s">
        <v>173</v>
      </c>
      <c r="N183" s="30"/>
      <c r="O183" s="30"/>
      <c r="P183" s="30"/>
      <c r="Q183" s="30"/>
      <c r="R183" s="30"/>
      <c r="S183" s="30"/>
      <c r="T183" s="30"/>
      <c r="U183" s="30"/>
    </row>
    <row r="184" spans="5:21" x14ac:dyDescent="0.25">
      <c r="E184" s="454" t="s">
        <v>36</v>
      </c>
      <c r="F184" s="449">
        <v>258</v>
      </c>
      <c r="G184" s="468">
        <v>1850</v>
      </c>
      <c r="H184" s="465">
        <v>260513.11</v>
      </c>
      <c r="I184" s="621">
        <f t="shared" si="6"/>
        <v>7.1013700615681109E-3</v>
      </c>
      <c r="J184" s="529">
        <v>472049.7</v>
      </c>
      <c r="K184" s="569">
        <f t="shared" si="7"/>
        <v>1.8321534758845726</v>
      </c>
      <c r="L184" s="469">
        <f t="shared" si="8"/>
        <v>4230.6114366640732</v>
      </c>
      <c r="M184" s="467" t="s">
        <v>173</v>
      </c>
      <c r="N184" s="30"/>
      <c r="O184" s="30"/>
      <c r="P184" s="30"/>
      <c r="Q184" s="30"/>
      <c r="R184" s="30"/>
      <c r="S184" s="30"/>
      <c r="T184" s="30"/>
      <c r="U184" s="30"/>
    </row>
    <row r="185" spans="5:21" x14ac:dyDescent="0.25">
      <c r="E185" s="454" t="s">
        <v>36</v>
      </c>
      <c r="F185" s="449">
        <v>1930</v>
      </c>
      <c r="G185" s="468">
        <v>1850</v>
      </c>
      <c r="H185" s="465">
        <v>260513.11</v>
      </c>
      <c r="I185" s="621">
        <f t="shared" si="6"/>
        <v>7.1013700615681109E-3</v>
      </c>
      <c r="J185" s="529">
        <v>3531224.5</v>
      </c>
      <c r="K185" s="569">
        <f t="shared" si="7"/>
        <v>13.705644218826453</v>
      </c>
      <c r="L185" s="469">
        <f t="shared" si="8"/>
        <v>4244.3170808829</v>
      </c>
      <c r="M185" s="467" t="s">
        <v>173</v>
      </c>
      <c r="N185" s="30"/>
      <c r="O185" s="30"/>
      <c r="P185" s="30"/>
      <c r="Q185" s="30"/>
      <c r="R185" s="30"/>
      <c r="S185" s="30"/>
      <c r="T185" s="30"/>
      <c r="U185" s="30"/>
    </row>
    <row r="186" spans="5:21" x14ac:dyDescent="0.25">
      <c r="E186" s="454" t="s">
        <v>37</v>
      </c>
      <c r="F186" s="449">
        <v>324</v>
      </c>
      <c r="G186" s="468">
        <v>1800</v>
      </c>
      <c r="H186" s="465">
        <v>210032.63</v>
      </c>
      <c r="I186" s="621">
        <f t="shared" si="6"/>
        <v>8.5700969416037873E-3</v>
      </c>
      <c r="J186" s="529">
        <v>576784.80000000005</v>
      </c>
      <c r="K186" s="569">
        <f t="shared" si="7"/>
        <v>2.7767114090796272</v>
      </c>
      <c r="L186" s="469">
        <f t="shared" si="8"/>
        <v>4247.0937922919793</v>
      </c>
      <c r="M186" s="467" t="s">
        <v>173</v>
      </c>
      <c r="N186" s="30"/>
      <c r="O186" s="30"/>
      <c r="P186" s="30"/>
      <c r="Q186" s="30"/>
      <c r="R186" s="30"/>
      <c r="S186" s="30"/>
      <c r="T186" s="30"/>
      <c r="U186" s="30"/>
    </row>
    <row r="187" spans="5:21" x14ac:dyDescent="0.25">
      <c r="E187" s="454" t="s">
        <v>37</v>
      </c>
      <c r="F187" s="449">
        <v>353</v>
      </c>
      <c r="G187" s="468">
        <v>1800</v>
      </c>
      <c r="H187" s="465">
        <v>210032.63</v>
      </c>
      <c r="I187" s="621">
        <f t="shared" si="6"/>
        <v>8.5700969416037873E-3</v>
      </c>
      <c r="J187" s="529">
        <v>628410.6</v>
      </c>
      <c r="K187" s="569">
        <f t="shared" si="7"/>
        <v>3.0252442203861367</v>
      </c>
      <c r="L187" s="469">
        <f t="shared" si="8"/>
        <v>4250.1190365123657</v>
      </c>
      <c r="M187" s="467" t="s">
        <v>173</v>
      </c>
      <c r="N187" s="30"/>
      <c r="O187" s="30"/>
      <c r="P187" s="30"/>
      <c r="Q187" s="30"/>
      <c r="R187" s="30"/>
      <c r="S187" s="30"/>
      <c r="T187" s="30"/>
      <c r="U187" s="30"/>
    </row>
    <row r="188" spans="5:21" x14ac:dyDescent="0.25">
      <c r="E188" s="454" t="s">
        <v>37</v>
      </c>
      <c r="F188" s="449">
        <v>8</v>
      </c>
      <c r="G188" s="468">
        <v>1800</v>
      </c>
      <c r="H188" s="465">
        <v>210032.63</v>
      </c>
      <c r="I188" s="621">
        <f t="shared" si="6"/>
        <v>8.5700969416037873E-3</v>
      </c>
      <c r="J188" s="529">
        <v>14206</v>
      </c>
      <c r="K188" s="569">
        <f t="shared" si="7"/>
        <v>6.8560775532830298E-2</v>
      </c>
      <c r="L188" s="469">
        <f t="shared" si="8"/>
        <v>4250.1875972878988</v>
      </c>
      <c r="M188" s="467" t="s">
        <v>173</v>
      </c>
      <c r="N188" s="30"/>
      <c r="O188" s="30"/>
      <c r="P188" s="30"/>
      <c r="Q188" s="30"/>
      <c r="R188" s="30"/>
      <c r="S188" s="30"/>
      <c r="T188" s="30"/>
      <c r="U188" s="30"/>
    </row>
    <row r="189" spans="5:21" x14ac:dyDescent="0.25">
      <c r="E189" s="454" t="s">
        <v>37</v>
      </c>
      <c r="F189" s="449">
        <v>587</v>
      </c>
      <c r="G189" s="468">
        <v>1800</v>
      </c>
      <c r="H189" s="465">
        <v>210032.63</v>
      </c>
      <c r="I189" s="621">
        <f t="shared" si="6"/>
        <v>8.5700969416037873E-3</v>
      </c>
      <c r="J189" s="529">
        <v>1044977.4</v>
      </c>
      <c r="K189" s="569">
        <f t="shared" si="7"/>
        <v>5.0306469047214231</v>
      </c>
      <c r="L189" s="469">
        <f t="shared" si="8"/>
        <v>4255.2182441926207</v>
      </c>
      <c r="M189" s="467" t="s">
        <v>173</v>
      </c>
      <c r="N189" s="30"/>
      <c r="O189" s="30"/>
      <c r="P189" s="30"/>
      <c r="Q189" s="30"/>
      <c r="R189" s="30"/>
      <c r="S189" s="30"/>
      <c r="T189" s="30"/>
      <c r="U189" s="30"/>
    </row>
    <row r="190" spans="5:21" x14ac:dyDescent="0.25">
      <c r="E190" s="454" t="s">
        <v>37</v>
      </c>
      <c r="F190" s="449">
        <v>1</v>
      </c>
      <c r="G190" s="468">
        <v>1800</v>
      </c>
      <c r="H190" s="465">
        <v>210032.63</v>
      </c>
      <c r="I190" s="621">
        <f t="shared" si="6"/>
        <v>8.5700969416037873E-3</v>
      </c>
      <c r="J190" s="529">
        <v>1732</v>
      </c>
      <c r="K190" s="569">
        <f t="shared" si="7"/>
        <v>8.5700969416037873E-3</v>
      </c>
      <c r="L190" s="469">
        <f t="shared" si="8"/>
        <v>4255.2268142895618</v>
      </c>
      <c r="M190" s="467" t="s">
        <v>173</v>
      </c>
      <c r="N190" s="30"/>
      <c r="O190" s="30"/>
      <c r="P190" s="30"/>
      <c r="Q190" s="30"/>
      <c r="R190" s="30"/>
      <c r="S190" s="30"/>
      <c r="T190" s="30"/>
      <c r="U190" s="30"/>
    </row>
    <row r="191" spans="5:21" x14ac:dyDescent="0.25">
      <c r="E191" s="454" t="s">
        <v>37</v>
      </c>
      <c r="F191" s="449">
        <v>1000</v>
      </c>
      <c r="G191" s="468">
        <v>1800</v>
      </c>
      <c r="H191" s="465">
        <v>210032.63</v>
      </c>
      <c r="I191" s="621">
        <f t="shared" si="6"/>
        <v>8.5700969416037873E-3</v>
      </c>
      <c r="J191" s="529">
        <v>1780200</v>
      </c>
      <c r="K191" s="569">
        <f t="shared" si="7"/>
        <v>8.5700969416037864</v>
      </c>
      <c r="L191" s="469">
        <f t="shared" si="8"/>
        <v>4263.7969112311657</v>
      </c>
      <c r="M191" s="467" t="s">
        <v>173</v>
      </c>
      <c r="N191" s="30"/>
      <c r="O191" s="30"/>
      <c r="P191" s="30"/>
      <c r="Q191" s="30"/>
      <c r="R191" s="30"/>
      <c r="S191" s="30"/>
      <c r="T191" s="30"/>
      <c r="U191" s="30"/>
    </row>
    <row r="192" spans="5:21" x14ac:dyDescent="0.25">
      <c r="E192" s="454" t="s">
        <v>37</v>
      </c>
      <c r="F192" s="449">
        <v>201</v>
      </c>
      <c r="G192" s="468">
        <v>1800</v>
      </c>
      <c r="H192" s="465">
        <v>210032.63</v>
      </c>
      <c r="I192" s="621">
        <f t="shared" si="6"/>
        <v>8.5700969416037873E-3</v>
      </c>
      <c r="J192" s="529">
        <v>357820.2</v>
      </c>
      <c r="K192" s="569">
        <f t="shared" si="7"/>
        <v>1.7225894852623613</v>
      </c>
      <c r="L192" s="469">
        <f t="shared" si="8"/>
        <v>4265.5195007164284</v>
      </c>
      <c r="M192" s="467" t="s">
        <v>173</v>
      </c>
      <c r="N192" s="30"/>
      <c r="O192" s="30"/>
      <c r="P192" s="30"/>
      <c r="Q192" s="30"/>
      <c r="R192" s="30"/>
      <c r="S192" s="30"/>
      <c r="T192" s="30"/>
      <c r="U192" s="30"/>
    </row>
    <row r="193" spans="5:21" x14ac:dyDescent="0.25">
      <c r="E193" s="454" t="s">
        <v>37</v>
      </c>
      <c r="F193" s="449">
        <v>288</v>
      </c>
      <c r="G193" s="468">
        <v>1800</v>
      </c>
      <c r="H193" s="465">
        <v>210032.63</v>
      </c>
      <c r="I193" s="621">
        <f t="shared" si="6"/>
        <v>8.5700969416037873E-3</v>
      </c>
      <c r="J193" s="529">
        <v>512697.59999999998</v>
      </c>
      <c r="K193" s="569">
        <f t="shared" si="7"/>
        <v>2.468187919181891</v>
      </c>
      <c r="L193" s="469">
        <f t="shared" si="8"/>
        <v>4267.9876886356105</v>
      </c>
      <c r="M193" s="467" t="s">
        <v>173</v>
      </c>
      <c r="N193" s="30"/>
      <c r="O193" s="30"/>
      <c r="P193" s="30"/>
      <c r="Q193" s="30"/>
      <c r="R193" s="30"/>
      <c r="S193" s="30"/>
      <c r="T193" s="30"/>
      <c r="U193" s="30"/>
    </row>
    <row r="194" spans="5:21" x14ac:dyDescent="0.25">
      <c r="E194" s="454" t="s">
        <v>38</v>
      </c>
      <c r="F194" s="449">
        <v>20</v>
      </c>
      <c r="G194" s="468">
        <v>1800</v>
      </c>
      <c r="H194" s="465">
        <v>208612.29</v>
      </c>
      <c r="I194" s="621">
        <f t="shared" si="6"/>
        <v>8.6284465790582125E-3</v>
      </c>
      <c r="J194" s="529">
        <v>35590</v>
      </c>
      <c r="K194" s="569">
        <f t="shared" si="7"/>
        <v>0.17256893158116426</v>
      </c>
      <c r="L194" s="469">
        <f t="shared" si="8"/>
        <v>4268.1602575671914</v>
      </c>
      <c r="M194" s="467" t="s">
        <v>173</v>
      </c>
      <c r="N194" s="30"/>
      <c r="O194" s="30"/>
      <c r="P194" s="30"/>
      <c r="Q194" s="30"/>
      <c r="R194" s="30"/>
      <c r="S194" s="30"/>
      <c r="T194" s="30"/>
      <c r="U194" s="30"/>
    </row>
    <row r="195" spans="5:21" x14ac:dyDescent="0.25">
      <c r="E195" s="454" t="s">
        <v>38</v>
      </c>
      <c r="F195" s="449">
        <v>1101</v>
      </c>
      <c r="G195" s="468">
        <v>1800</v>
      </c>
      <c r="H195" s="465">
        <v>208612.29</v>
      </c>
      <c r="I195" s="621">
        <f t="shared" ref="I195:I258" si="10">G195/H195</f>
        <v>8.6284465790582125E-3</v>
      </c>
      <c r="J195" s="529">
        <v>1960000.2</v>
      </c>
      <c r="K195" s="569">
        <f t="shared" ref="K195:K258" si="11">F195*I195</f>
        <v>9.4999196835430926</v>
      </c>
      <c r="L195" s="469">
        <f t="shared" si="8"/>
        <v>4277.6601772507347</v>
      </c>
      <c r="M195" s="467" t="s">
        <v>173</v>
      </c>
      <c r="N195" s="30"/>
      <c r="O195" s="30"/>
      <c r="P195" s="30"/>
      <c r="Q195" s="30"/>
      <c r="R195" s="30"/>
      <c r="S195" s="30"/>
      <c r="T195" s="30"/>
      <c r="U195" s="30"/>
    </row>
    <row r="196" spans="5:21" x14ac:dyDescent="0.25">
      <c r="E196" s="454" t="s">
        <v>38</v>
      </c>
      <c r="F196" s="449">
        <v>80</v>
      </c>
      <c r="G196" s="468">
        <v>1800</v>
      </c>
      <c r="H196" s="465">
        <v>208612.29</v>
      </c>
      <c r="I196" s="621">
        <f t="shared" si="10"/>
        <v>8.6284465790582125E-3</v>
      </c>
      <c r="J196" s="529">
        <v>142416</v>
      </c>
      <c r="K196" s="569">
        <f t="shared" si="11"/>
        <v>0.69027572632465706</v>
      </c>
      <c r="L196" s="469">
        <f t="shared" ref="L196:L259" si="12">L195+K196</f>
        <v>4278.3504529770589</v>
      </c>
      <c r="M196" s="467" t="s">
        <v>173</v>
      </c>
      <c r="N196" s="30"/>
      <c r="O196" s="30"/>
      <c r="P196" s="30"/>
      <c r="Q196" s="30"/>
      <c r="R196" s="30"/>
      <c r="S196" s="30"/>
      <c r="T196" s="30"/>
      <c r="U196" s="30"/>
    </row>
    <row r="197" spans="5:21" x14ac:dyDescent="0.25">
      <c r="E197" s="454" t="s">
        <v>38</v>
      </c>
      <c r="F197" s="449">
        <v>126</v>
      </c>
      <c r="G197" s="468">
        <v>1800</v>
      </c>
      <c r="H197" s="465">
        <v>208612.29</v>
      </c>
      <c r="I197" s="621">
        <f t="shared" si="10"/>
        <v>8.6284465790582125E-3</v>
      </c>
      <c r="J197" s="529">
        <v>224305.2</v>
      </c>
      <c r="K197" s="569">
        <f t="shared" si="11"/>
        <v>1.0871842689613347</v>
      </c>
      <c r="L197" s="469">
        <f t="shared" si="12"/>
        <v>4279.4376372460201</v>
      </c>
      <c r="M197" s="467" t="s">
        <v>173</v>
      </c>
      <c r="N197" s="30"/>
      <c r="O197" s="30"/>
      <c r="P197" s="30"/>
      <c r="Q197" s="30"/>
      <c r="R197" s="30"/>
      <c r="S197" s="30"/>
      <c r="T197" s="30"/>
      <c r="U197" s="30"/>
    </row>
    <row r="198" spans="5:21" x14ac:dyDescent="0.25">
      <c r="E198" s="454">
        <v>43993</v>
      </c>
      <c r="F198" s="449">
        <v>3</v>
      </c>
      <c r="G198" s="468">
        <v>75000</v>
      </c>
      <c r="H198" s="465">
        <f>208612.29</f>
        <v>208612.29</v>
      </c>
      <c r="I198" s="621">
        <f t="shared" si="10"/>
        <v>0.35951860746075887</v>
      </c>
      <c r="J198" s="529">
        <v>222525</v>
      </c>
      <c r="K198" s="569">
        <f t="shared" si="11"/>
        <v>1.0785558223822767</v>
      </c>
      <c r="L198" s="469">
        <f t="shared" si="12"/>
        <v>4280.5161930684026</v>
      </c>
      <c r="M198" s="474" t="s">
        <v>176</v>
      </c>
      <c r="N198" s="30"/>
      <c r="O198" s="30"/>
      <c r="P198" s="30"/>
      <c r="Q198" s="30"/>
      <c r="R198" s="30"/>
      <c r="S198" s="30"/>
      <c r="T198" s="30"/>
      <c r="U198" s="30"/>
    </row>
    <row r="199" spans="5:21" x14ac:dyDescent="0.25">
      <c r="E199" s="454" t="s">
        <v>39</v>
      </c>
      <c r="F199" s="449">
        <v>30</v>
      </c>
      <c r="G199" s="468">
        <v>1750</v>
      </c>
      <c r="H199" s="465">
        <v>208612.29</v>
      </c>
      <c r="I199" s="621">
        <f t="shared" si="10"/>
        <v>8.3887675074177069E-3</v>
      </c>
      <c r="J199" s="529">
        <v>51922.5</v>
      </c>
      <c r="K199" s="569">
        <f t="shared" si="11"/>
        <v>0.2516630252225312</v>
      </c>
      <c r="L199" s="469">
        <f t="shared" si="12"/>
        <v>4280.7678560936247</v>
      </c>
      <c r="M199" s="467" t="s">
        <v>173</v>
      </c>
      <c r="N199" s="30"/>
      <c r="O199" s="30"/>
      <c r="P199" s="30"/>
      <c r="Q199" s="30"/>
      <c r="R199" s="30"/>
      <c r="S199" s="30"/>
      <c r="T199" s="30"/>
      <c r="U199" s="30"/>
    </row>
    <row r="200" spans="5:21" x14ac:dyDescent="0.25">
      <c r="E200" s="454" t="s">
        <v>39</v>
      </c>
      <c r="F200" s="449">
        <v>10</v>
      </c>
      <c r="G200" s="468">
        <v>1750</v>
      </c>
      <c r="H200" s="465">
        <v>208613.29</v>
      </c>
      <c r="I200" s="621">
        <f t="shared" si="10"/>
        <v>8.3887272953702997E-3</v>
      </c>
      <c r="J200" s="529">
        <v>17275</v>
      </c>
      <c r="K200" s="569">
        <f t="shared" si="11"/>
        <v>8.388727295370299E-2</v>
      </c>
      <c r="L200" s="469">
        <f t="shared" si="12"/>
        <v>4280.8517433665784</v>
      </c>
      <c r="M200" s="467" t="s">
        <v>173</v>
      </c>
      <c r="N200" s="30"/>
      <c r="O200" s="30"/>
      <c r="P200" s="30"/>
      <c r="Q200" s="30"/>
      <c r="R200" s="30"/>
      <c r="S200" s="30"/>
      <c r="T200" s="30"/>
      <c r="U200" s="30"/>
    </row>
    <row r="201" spans="5:21" x14ac:dyDescent="0.25">
      <c r="E201" s="454" t="s">
        <v>97</v>
      </c>
      <c r="F201" s="449">
        <v>1</v>
      </c>
      <c r="G201" s="470">
        <v>65000</v>
      </c>
      <c r="H201" s="465">
        <v>205712.82</v>
      </c>
      <c r="I201" s="621">
        <f t="shared" si="10"/>
        <v>0.31597447354034619</v>
      </c>
      <c r="J201" s="529">
        <v>64285</v>
      </c>
      <c r="K201" s="569">
        <f t="shared" si="11"/>
        <v>0.31597447354034619</v>
      </c>
      <c r="L201" s="471">
        <f t="shared" si="12"/>
        <v>4281.1677178401187</v>
      </c>
      <c r="M201" s="467" t="s">
        <v>172</v>
      </c>
      <c r="N201" s="30"/>
      <c r="O201" s="30"/>
      <c r="P201" s="30"/>
      <c r="Q201" s="30"/>
      <c r="R201" s="30"/>
      <c r="S201" s="30"/>
      <c r="T201" s="30"/>
      <c r="U201" s="30"/>
    </row>
    <row r="202" spans="5:21" x14ac:dyDescent="0.25">
      <c r="E202" s="454" t="s">
        <v>97</v>
      </c>
      <c r="F202" s="449">
        <v>500</v>
      </c>
      <c r="G202" s="468">
        <v>1740</v>
      </c>
      <c r="H202" s="465">
        <v>205712.82</v>
      </c>
      <c r="I202" s="621">
        <f t="shared" si="10"/>
        <v>8.4583935993877285E-3</v>
      </c>
      <c r="J202" s="529">
        <v>860430</v>
      </c>
      <c r="K202" s="569">
        <f t="shared" si="11"/>
        <v>4.229196799693864</v>
      </c>
      <c r="L202" s="469">
        <f t="shared" si="12"/>
        <v>4285.3969146398122</v>
      </c>
      <c r="M202" s="467" t="s">
        <v>173</v>
      </c>
      <c r="N202" s="30"/>
      <c r="O202" s="30"/>
      <c r="P202" s="30"/>
      <c r="Q202" s="30"/>
      <c r="R202" s="30"/>
      <c r="S202" s="30"/>
      <c r="T202" s="30"/>
      <c r="U202" s="30"/>
    </row>
    <row r="203" spans="5:21" x14ac:dyDescent="0.25">
      <c r="E203" s="454" t="s">
        <v>97</v>
      </c>
      <c r="F203" s="449">
        <v>103</v>
      </c>
      <c r="G203" s="468">
        <v>1740</v>
      </c>
      <c r="H203" s="465">
        <v>205712.82</v>
      </c>
      <c r="I203" s="621">
        <f t="shared" si="10"/>
        <v>8.4583935993877285E-3</v>
      </c>
      <c r="J203" s="529">
        <v>177248.58</v>
      </c>
      <c r="K203" s="569">
        <f t="shared" si="11"/>
        <v>0.87121454073693605</v>
      </c>
      <c r="L203" s="469">
        <f t="shared" si="12"/>
        <v>4286.2681291805493</v>
      </c>
      <c r="M203" s="467" t="s">
        <v>173</v>
      </c>
      <c r="N203" s="30"/>
      <c r="O203" s="30"/>
      <c r="P203" s="30"/>
      <c r="Q203" s="30"/>
      <c r="R203" s="30"/>
      <c r="S203" s="30"/>
      <c r="T203" s="30"/>
      <c r="U203" s="30"/>
    </row>
    <row r="204" spans="5:21" x14ac:dyDescent="0.25">
      <c r="E204" s="454" t="s">
        <v>97</v>
      </c>
      <c r="F204" s="449">
        <v>1</v>
      </c>
      <c r="G204" s="468">
        <v>152000</v>
      </c>
      <c r="H204" s="465">
        <v>205712.82</v>
      </c>
      <c r="I204" s="621">
        <f t="shared" si="10"/>
        <v>0.73889415350973264</v>
      </c>
      <c r="J204" s="529">
        <v>150328</v>
      </c>
      <c r="K204" s="569">
        <f t="shared" si="11"/>
        <v>0.73889415350973264</v>
      </c>
      <c r="L204" s="469">
        <f t="shared" si="12"/>
        <v>4287.0070233340593</v>
      </c>
      <c r="M204" s="467" t="s">
        <v>203</v>
      </c>
      <c r="N204" s="30"/>
      <c r="O204" s="30"/>
      <c r="P204" s="30"/>
      <c r="Q204" s="30"/>
      <c r="R204" s="30"/>
      <c r="S204" s="30"/>
      <c r="T204" s="30"/>
      <c r="U204" s="30"/>
    </row>
    <row r="205" spans="5:21" x14ac:dyDescent="0.25">
      <c r="E205" s="454" t="s">
        <v>98</v>
      </c>
      <c r="F205" s="449">
        <v>250</v>
      </c>
      <c r="G205" s="468">
        <v>1675</v>
      </c>
      <c r="H205" s="465">
        <v>205018.91</v>
      </c>
      <c r="I205" s="621">
        <f t="shared" si="10"/>
        <v>8.1699780766564412E-3</v>
      </c>
      <c r="J205" s="529">
        <v>414143.75</v>
      </c>
      <c r="K205" s="569">
        <f t="shared" si="11"/>
        <v>2.0424945191641104</v>
      </c>
      <c r="L205" s="469">
        <f t="shared" si="12"/>
        <v>4289.0495178532237</v>
      </c>
      <c r="M205" s="467" t="s">
        <v>173</v>
      </c>
      <c r="N205" s="30"/>
      <c r="O205" s="30"/>
      <c r="P205" s="30"/>
      <c r="Q205" s="30"/>
      <c r="R205" s="30"/>
      <c r="S205" s="30"/>
      <c r="T205" s="30"/>
      <c r="U205" s="30"/>
    </row>
    <row r="206" spans="5:21" x14ac:dyDescent="0.25">
      <c r="E206" s="454" t="s">
        <v>98</v>
      </c>
      <c r="F206" s="449">
        <v>60</v>
      </c>
      <c r="G206" s="468">
        <v>1675</v>
      </c>
      <c r="H206" s="465">
        <v>205018.91</v>
      </c>
      <c r="I206" s="621">
        <f t="shared" si="10"/>
        <v>8.1699780766564412E-3</v>
      </c>
      <c r="J206" s="529">
        <v>99394.5</v>
      </c>
      <c r="K206" s="569">
        <f t="shared" si="11"/>
        <v>0.49019868459938648</v>
      </c>
      <c r="L206" s="469">
        <f t="shared" si="12"/>
        <v>4289.5397165378236</v>
      </c>
      <c r="M206" s="467" t="s">
        <v>173</v>
      </c>
      <c r="N206" s="30"/>
      <c r="O206" s="30"/>
      <c r="P206" s="30"/>
      <c r="Q206" s="30"/>
      <c r="R206" s="30"/>
      <c r="S206" s="30"/>
      <c r="T206" s="30"/>
      <c r="U206" s="30"/>
    </row>
    <row r="207" spans="5:21" x14ac:dyDescent="0.25">
      <c r="E207" s="454" t="s">
        <v>98</v>
      </c>
      <c r="F207" s="449">
        <v>25</v>
      </c>
      <c r="G207" s="468">
        <v>1675</v>
      </c>
      <c r="H207" s="465">
        <v>205018.91</v>
      </c>
      <c r="I207" s="621">
        <f t="shared" si="10"/>
        <v>8.1699780766564412E-3</v>
      </c>
      <c r="J207" s="529">
        <v>41406.25</v>
      </c>
      <c r="K207" s="569">
        <f t="shared" si="11"/>
        <v>0.20424945191641103</v>
      </c>
      <c r="L207" s="469">
        <f t="shared" si="12"/>
        <v>4289.74396598974</v>
      </c>
      <c r="M207" s="467" t="s">
        <v>173</v>
      </c>
      <c r="N207" s="30"/>
      <c r="O207" s="30"/>
      <c r="P207" s="30"/>
      <c r="Q207" s="30"/>
      <c r="R207" s="30"/>
      <c r="S207" s="30"/>
      <c r="T207" s="30"/>
      <c r="U207" s="30"/>
    </row>
    <row r="208" spans="5:21" x14ac:dyDescent="0.25">
      <c r="E208" s="454" t="s">
        <v>98</v>
      </c>
      <c r="F208" s="449">
        <v>631</v>
      </c>
      <c r="G208" s="468">
        <v>1675</v>
      </c>
      <c r="H208" s="465">
        <v>205018.91</v>
      </c>
      <c r="I208" s="621">
        <f t="shared" si="10"/>
        <v>8.1699780766564412E-3</v>
      </c>
      <c r="J208" s="529">
        <v>1045298.825</v>
      </c>
      <c r="K208" s="569">
        <f t="shared" si="11"/>
        <v>5.1552561663702141</v>
      </c>
      <c r="L208" s="469">
        <f t="shared" si="12"/>
        <v>4294.8992221561102</v>
      </c>
      <c r="M208" s="467" t="s">
        <v>173</v>
      </c>
      <c r="N208" s="30"/>
      <c r="O208" s="30"/>
      <c r="P208" s="30"/>
      <c r="Q208" s="30"/>
      <c r="R208" s="30"/>
      <c r="S208" s="30"/>
      <c r="T208" s="30"/>
      <c r="U208" s="30"/>
    </row>
    <row r="209" spans="5:21" x14ac:dyDescent="0.25">
      <c r="E209" s="454" t="s">
        <v>120</v>
      </c>
      <c r="F209" s="449">
        <v>2895</v>
      </c>
      <c r="G209" s="468">
        <v>1670</v>
      </c>
      <c r="H209" s="465">
        <v>205110.83</v>
      </c>
      <c r="I209" s="621">
        <f t="shared" si="10"/>
        <v>8.1419396528208676E-3</v>
      </c>
      <c r="J209" s="529">
        <v>4781468.8499999996</v>
      </c>
      <c r="K209" s="569">
        <f t="shared" si="11"/>
        <v>23.570915294916411</v>
      </c>
      <c r="L209" s="469">
        <f t="shared" si="12"/>
        <v>4318.4701374510269</v>
      </c>
      <c r="M209" s="467" t="s">
        <v>173</v>
      </c>
      <c r="N209" s="30"/>
      <c r="O209" s="30"/>
      <c r="P209" s="30"/>
      <c r="Q209" s="30"/>
      <c r="R209" s="30"/>
      <c r="S209" s="30"/>
      <c r="T209" s="30"/>
      <c r="U209" s="30"/>
    </row>
    <row r="210" spans="5:21" x14ac:dyDescent="0.25">
      <c r="E210" s="454" t="s">
        <v>119</v>
      </c>
      <c r="F210" s="449">
        <v>2005</v>
      </c>
      <c r="G210" s="468">
        <v>1601</v>
      </c>
      <c r="H210" s="465">
        <v>207129.01</v>
      </c>
      <c r="I210" s="621">
        <f t="shared" si="10"/>
        <v>7.7294822198010794E-3</v>
      </c>
      <c r="J210" s="529">
        <v>3174694.9449999998</v>
      </c>
      <c r="K210" s="569">
        <f t="shared" si="11"/>
        <v>15.497611850701164</v>
      </c>
      <c r="L210" s="469">
        <f t="shared" si="12"/>
        <v>4333.967749301728</v>
      </c>
      <c r="M210" s="467" t="s">
        <v>173</v>
      </c>
      <c r="N210" s="30"/>
      <c r="O210" s="30"/>
      <c r="P210" s="30"/>
      <c r="Q210" s="30"/>
      <c r="R210" s="30"/>
      <c r="S210" s="30"/>
      <c r="T210" s="30"/>
      <c r="U210" s="30"/>
    </row>
    <row r="211" spans="5:21" x14ac:dyDescent="0.25">
      <c r="E211" s="454" t="s">
        <v>119</v>
      </c>
      <c r="F211" s="449">
        <v>2000</v>
      </c>
      <c r="G211" s="468">
        <v>1601</v>
      </c>
      <c r="H211" s="465">
        <v>207129.01</v>
      </c>
      <c r="I211" s="621">
        <f t="shared" si="10"/>
        <v>7.7294822198010794E-3</v>
      </c>
      <c r="J211" s="529">
        <v>3166778</v>
      </c>
      <c r="K211" s="569">
        <f t="shared" si="11"/>
        <v>15.458964439602159</v>
      </c>
      <c r="L211" s="469">
        <f t="shared" si="12"/>
        <v>4349.4267137413299</v>
      </c>
      <c r="M211" s="467" t="s">
        <v>173</v>
      </c>
      <c r="N211" s="30"/>
      <c r="O211" s="30"/>
      <c r="P211" s="30"/>
      <c r="Q211" s="30"/>
      <c r="R211" s="30"/>
      <c r="S211" s="30"/>
      <c r="T211" s="30"/>
      <c r="U211" s="30"/>
    </row>
    <row r="212" spans="5:21" x14ac:dyDescent="0.25">
      <c r="E212" s="454" t="s">
        <v>119</v>
      </c>
      <c r="F212" s="449">
        <v>4000</v>
      </c>
      <c r="G212" s="468">
        <v>1601</v>
      </c>
      <c r="H212" s="465">
        <v>207129.01</v>
      </c>
      <c r="I212" s="621">
        <f t="shared" si="10"/>
        <v>7.7294822198010794E-3</v>
      </c>
      <c r="J212" s="529">
        <v>6333556</v>
      </c>
      <c r="K212" s="569">
        <f t="shared" si="11"/>
        <v>30.917928879204318</v>
      </c>
      <c r="L212" s="469">
        <f t="shared" si="12"/>
        <v>4380.3446426205346</v>
      </c>
      <c r="M212" s="467" t="s">
        <v>173</v>
      </c>
      <c r="N212" s="30"/>
      <c r="O212" s="30"/>
      <c r="P212" s="30"/>
      <c r="Q212" s="30"/>
      <c r="R212" s="30"/>
      <c r="S212" s="30"/>
      <c r="T212" s="30"/>
      <c r="U212" s="30"/>
    </row>
    <row r="213" spans="5:21" x14ac:dyDescent="0.25">
      <c r="E213" s="454" t="s">
        <v>119</v>
      </c>
      <c r="F213" s="449">
        <v>3100</v>
      </c>
      <c r="G213" s="468">
        <v>1600</v>
      </c>
      <c r="H213" s="465">
        <v>207129.01</v>
      </c>
      <c r="I213" s="621">
        <f t="shared" si="10"/>
        <v>7.7246543108567935E-3</v>
      </c>
      <c r="J213" s="529">
        <v>4905440</v>
      </c>
      <c r="K213" s="569">
        <f t="shared" si="11"/>
        <v>23.946428363656061</v>
      </c>
      <c r="L213" s="469">
        <f t="shared" si="12"/>
        <v>4404.2910709841908</v>
      </c>
      <c r="M213" s="467" t="s">
        <v>173</v>
      </c>
      <c r="N213" s="30"/>
      <c r="O213" s="30"/>
      <c r="P213" s="30"/>
      <c r="Q213" s="30"/>
      <c r="R213" s="30"/>
      <c r="S213" s="30"/>
      <c r="T213" s="30"/>
      <c r="U213" s="30"/>
    </row>
    <row r="214" spans="5:21" x14ac:dyDescent="0.25">
      <c r="E214" s="454" t="s">
        <v>119</v>
      </c>
      <c r="F214" s="449">
        <v>5000</v>
      </c>
      <c r="G214" s="468">
        <v>1600</v>
      </c>
      <c r="H214" s="465">
        <v>207129.01</v>
      </c>
      <c r="I214" s="621">
        <f t="shared" si="10"/>
        <v>7.7246543108567935E-3</v>
      </c>
      <c r="J214" s="529">
        <v>7912000</v>
      </c>
      <c r="K214" s="569">
        <f t="shared" si="11"/>
        <v>38.623271554283967</v>
      </c>
      <c r="L214" s="469">
        <f t="shared" si="12"/>
        <v>4442.9143425384746</v>
      </c>
      <c r="M214" s="467" t="s">
        <v>173</v>
      </c>
      <c r="N214" s="30"/>
      <c r="O214" s="30"/>
      <c r="P214" s="30"/>
      <c r="Q214" s="30"/>
      <c r="R214" s="30"/>
      <c r="S214" s="30"/>
      <c r="T214" s="30"/>
      <c r="U214" s="30"/>
    </row>
    <row r="215" spans="5:21" x14ac:dyDescent="0.25">
      <c r="E215" s="454" t="s">
        <v>119</v>
      </c>
      <c r="F215" s="449">
        <v>2000</v>
      </c>
      <c r="G215" s="468">
        <v>1600</v>
      </c>
      <c r="H215" s="465">
        <v>207129.01</v>
      </c>
      <c r="I215" s="621">
        <f t="shared" si="10"/>
        <v>7.7246543108567935E-3</v>
      </c>
      <c r="J215" s="529">
        <v>3164800</v>
      </c>
      <c r="K215" s="569">
        <f t="shared" si="11"/>
        <v>15.449308621713588</v>
      </c>
      <c r="L215" s="469">
        <f t="shared" si="12"/>
        <v>4458.3636511601881</v>
      </c>
      <c r="M215" s="467" t="s">
        <v>173</v>
      </c>
      <c r="N215" s="30"/>
      <c r="O215" s="30"/>
      <c r="P215" s="30"/>
      <c r="Q215" s="30"/>
      <c r="R215" s="30"/>
      <c r="S215" s="30"/>
      <c r="T215" s="30"/>
      <c r="U215" s="30"/>
    </row>
    <row r="216" spans="5:21" x14ac:dyDescent="0.25">
      <c r="E216" s="454" t="s">
        <v>119</v>
      </c>
      <c r="F216" s="449">
        <v>90</v>
      </c>
      <c r="G216" s="468">
        <v>1600</v>
      </c>
      <c r="H216" s="465">
        <v>207129.01</v>
      </c>
      <c r="I216" s="621">
        <f t="shared" si="10"/>
        <v>7.7246543108567935E-3</v>
      </c>
      <c r="J216" s="529">
        <v>142416</v>
      </c>
      <c r="K216" s="569">
        <f t="shared" si="11"/>
        <v>0.6952188879771114</v>
      </c>
      <c r="L216" s="469">
        <f t="shared" si="12"/>
        <v>4459.0588700481649</v>
      </c>
      <c r="M216" s="467" t="s">
        <v>173</v>
      </c>
      <c r="N216" s="30"/>
      <c r="O216" s="30"/>
      <c r="P216" s="30"/>
      <c r="Q216" s="30"/>
      <c r="R216" s="30"/>
      <c r="S216" s="30"/>
      <c r="T216" s="30"/>
      <c r="U216" s="30"/>
    </row>
    <row r="217" spans="5:21" x14ac:dyDescent="0.25">
      <c r="E217" s="454" t="s">
        <v>119</v>
      </c>
      <c r="F217" s="449">
        <v>31805</v>
      </c>
      <c r="G217" s="468">
        <v>1600</v>
      </c>
      <c r="H217" s="465">
        <v>207129.01</v>
      </c>
      <c r="I217" s="621">
        <f t="shared" si="10"/>
        <v>7.7246543108567935E-3</v>
      </c>
      <c r="J217" s="529">
        <v>50328232</v>
      </c>
      <c r="K217" s="569">
        <f t="shared" si="11"/>
        <v>245.68263035680033</v>
      </c>
      <c r="L217" s="469">
        <f t="shared" si="12"/>
        <v>4704.7415004049653</v>
      </c>
      <c r="M217" s="467" t="s">
        <v>173</v>
      </c>
      <c r="N217" s="30"/>
      <c r="O217" s="30"/>
      <c r="P217" s="30"/>
      <c r="Q217" s="30"/>
      <c r="R217" s="30"/>
      <c r="S217" s="30"/>
      <c r="T217" s="30"/>
      <c r="U217" s="30"/>
    </row>
    <row r="218" spans="5:21" x14ac:dyDescent="0.25">
      <c r="E218" s="454" t="s">
        <v>119</v>
      </c>
      <c r="F218" s="449">
        <v>2000</v>
      </c>
      <c r="G218" s="468">
        <v>1610</v>
      </c>
      <c r="H218" s="465">
        <v>207129.01</v>
      </c>
      <c r="I218" s="621">
        <f t="shared" si="10"/>
        <v>7.7729334002996486E-3</v>
      </c>
      <c r="J218" s="529">
        <v>3184580</v>
      </c>
      <c r="K218" s="569">
        <f t="shared" si="11"/>
        <v>15.545866800599297</v>
      </c>
      <c r="L218" s="469">
        <f t="shared" si="12"/>
        <v>4720.2873672055648</v>
      </c>
      <c r="M218" s="467" t="s">
        <v>173</v>
      </c>
      <c r="N218" s="30"/>
      <c r="O218" s="30"/>
      <c r="P218" s="30"/>
      <c r="Q218" s="30"/>
      <c r="R218" s="30"/>
      <c r="S218" s="30"/>
      <c r="T218" s="30"/>
      <c r="U218" s="30"/>
    </row>
    <row r="219" spans="5:21" x14ac:dyDescent="0.25">
      <c r="E219" s="454" t="s">
        <v>119</v>
      </c>
      <c r="F219" s="449">
        <v>12000</v>
      </c>
      <c r="G219" s="468">
        <v>1601</v>
      </c>
      <c r="H219" s="465">
        <v>207129.01</v>
      </c>
      <c r="I219" s="621">
        <f t="shared" si="10"/>
        <v>7.7294822198010794E-3</v>
      </c>
      <c r="J219" s="529">
        <v>19000668</v>
      </c>
      <c r="K219" s="569">
        <f t="shared" si="11"/>
        <v>92.753786637612947</v>
      </c>
      <c r="L219" s="469">
        <f t="shared" si="12"/>
        <v>4813.0411538431781</v>
      </c>
      <c r="M219" s="467" t="s">
        <v>173</v>
      </c>
      <c r="N219" s="30"/>
      <c r="O219" s="30"/>
      <c r="P219" s="30"/>
      <c r="Q219" s="30"/>
      <c r="R219" s="30"/>
      <c r="S219" s="30"/>
      <c r="T219" s="30"/>
      <c r="U219" s="30"/>
    </row>
    <row r="220" spans="5:21" x14ac:dyDescent="0.25">
      <c r="E220" s="454" t="s">
        <v>119</v>
      </c>
      <c r="F220" s="449">
        <v>702</v>
      </c>
      <c r="G220" s="468">
        <v>1600</v>
      </c>
      <c r="H220" s="465">
        <v>207129.01</v>
      </c>
      <c r="I220" s="621">
        <f t="shared" si="10"/>
        <v>7.7246543108567935E-3</v>
      </c>
      <c r="J220" s="529">
        <v>1110844.8</v>
      </c>
      <c r="K220" s="569">
        <f t="shared" si="11"/>
        <v>5.4227073262214693</v>
      </c>
      <c r="L220" s="469">
        <f t="shared" si="12"/>
        <v>4818.4638611693999</v>
      </c>
      <c r="M220" s="467" t="s">
        <v>173</v>
      </c>
      <c r="N220" s="30"/>
      <c r="O220" s="30"/>
      <c r="P220" s="30"/>
      <c r="Q220" s="30"/>
      <c r="R220" s="30"/>
      <c r="S220" s="30"/>
      <c r="T220" s="30"/>
      <c r="U220" s="30"/>
    </row>
    <row r="221" spans="5:21" x14ac:dyDescent="0.25">
      <c r="E221" s="454" t="s">
        <v>119</v>
      </c>
      <c r="F221" s="449">
        <v>20000</v>
      </c>
      <c r="G221" s="468">
        <v>1600</v>
      </c>
      <c r="H221" s="465">
        <v>207129.01</v>
      </c>
      <c r="I221" s="621">
        <f t="shared" si="10"/>
        <v>7.7246543108567935E-3</v>
      </c>
      <c r="J221" s="529">
        <v>31648000</v>
      </c>
      <c r="K221" s="569">
        <f t="shared" si="11"/>
        <v>154.49308621713587</v>
      </c>
      <c r="L221" s="469">
        <f t="shared" si="12"/>
        <v>4972.9569473865358</v>
      </c>
      <c r="M221" s="467" t="s">
        <v>173</v>
      </c>
      <c r="N221" s="30"/>
      <c r="O221" s="30"/>
      <c r="P221" s="30"/>
      <c r="Q221" s="30"/>
      <c r="R221" s="30"/>
      <c r="S221" s="30"/>
      <c r="T221" s="30"/>
      <c r="U221" s="30"/>
    </row>
    <row r="222" spans="5:21" x14ac:dyDescent="0.25">
      <c r="E222" s="454" t="s">
        <v>119</v>
      </c>
      <c r="F222" s="449">
        <v>3</v>
      </c>
      <c r="G222" s="468">
        <v>1600</v>
      </c>
      <c r="H222" s="465">
        <v>207129.01</v>
      </c>
      <c r="I222" s="621">
        <f t="shared" si="10"/>
        <v>7.7246543108567935E-3</v>
      </c>
      <c r="J222" s="529">
        <v>4702</v>
      </c>
      <c r="K222" s="569">
        <f t="shared" si="11"/>
        <v>2.3173962932570381E-2</v>
      </c>
      <c r="L222" s="469">
        <f t="shared" si="12"/>
        <v>4972.9801213494684</v>
      </c>
      <c r="M222" s="467" t="s">
        <v>173</v>
      </c>
      <c r="N222" s="30"/>
      <c r="O222" s="30"/>
      <c r="P222" s="30"/>
      <c r="Q222" s="30"/>
      <c r="R222" s="30"/>
      <c r="S222" s="30"/>
      <c r="T222" s="30"/>
      <c r="U222" s="30"/>
    </row>
    <row r="223" spans="5:21" x14ac:dyDescent="0.25">
      <c r="E223" s="454" t="s">
        <v>119</v>
      </c>
      <c r="F223" s="449">
        <v>5298</v>
      </c>
      <c r="G223" s="468">
        <v>1600</v>
      </c>
      <c r="H223" s="465">
        <v>207129.01</v>
      </c>
      <c r="I223" s="621">
        <f t="shared" si="10"/>
        <v>7.7246543108567935E-3</v>
      </c>
      <c r="J223" s="529">
        <v>8383555.2000000002</v>
      </c>
      <c r="K223" s="569">
        <f t="shared" si="11"/>
        <v>40.925218538919289</v>
      </c>
      <c r="L223" s="469">
        <f t="shared" si="12"/>
        <v>5013.905339888388</v>
      </c>
      <c r="M223" s="467" t="s">
        <v>173</v>
      </c>
      <c r="N223" s="30"/>
      <c r="O223" s="30"/>
      <c r="P223" s="30"/>
      <c r="Q223" s="30"/>
      <c r="R223" s="30"/>
      <c r="S223" s="30"/>
      <c r="T223" s="30"/>
      <c r="U223" s="30"/>
    </row>
    <row r="224" spans="5:21" x14ac:dyDescent="0.25">
      <c r="E224" s="454" t="s">
        <v>119</v>
      </c>
      <c r="F224" s="449">
        <v>300</v>
      </c>
      <c r="G224" s="468">
        <v>1600</v>
      </c>
      <c r="H224" s="465">
        <v>207129.01</v>
      </c>
      <c r="I224" s="621">
        <f t="shared" si="10"/>
        <v>7.7246543108567935E-3</v>
      </c>
      <c r="J224" s="529">
        <v>474720</v>
      </c>
      <c r="K224" s="569">
        <f t="shared" si="11"/>
        <v>2.3173962932570382</v>
      </c>
      <c r="L224" s="469">
        <f t="shared" si="12"/>
        <v>5016.2227361816449</v>
      </c>
      <c r="M224" s="467" t="s">
        <v>173</v>
      </c>
      <c r="N224" s="30"/>
      <c r="O224" s="30"/>
      <c r="P224" s="30"/>
      <c r="Q224" s="30"/>
      <c r="R224" s="30"/>
      <c r="S224" s="30"/>
      <c r="T224" s="30"/>
      <c r="U224" s="30"/>
    </row>
    <row r="225" spans="5:21" x14ac:dyDescent="0.25">
      <c r="E225" s="454" t="s">
        <v>119</v>
      </c>
      <c r="F225" s="449">
        <v>9697</v>
      </c>
      <c r="G225" s="468">
        <v>1600</v>
      </c>
      <c r="H225" s="465">
        <v>207129.01</v>
      </c>
      <c r="I225" s="621">
        <f t="shared" si="10"/>
        <v>7.7246543108567935E-3</v>
      </c>
      <c r="J225" s="529">
        <v>15344532.800000001</v>
      </c>
      <c r="K225" s="569">
        <f t="shared" si="11"/>
        <v>74.905972852378326</v>
      </c>
      <c r="L225" s="469">
        <f t="shared" si="12"/>
        <v>5091.1287090340229</v>
      </c>
      <c r="M225" s="467" t="s">
        <v>173</v>
      </c>
      <c r="N225" s="30"/>
      <c r="O225" s="30"/>
      <c r="P225" s="30"/>
      <c r="Q225" s="30"/>
      <c r="R225" s="30"/>
      <c r="S225" s="30"/>
      <c r="T225" s="30"/>
      <c r="U225" s="30"/>
    </row>
    <row r="226" spans="5:21" x14ac:dyDescent="0.25">
      <c r="E226" s="454" t="s">
        <v>119</v>
      </c>
      <c r="F226" s="449">
        <v>1500</v>
      </c>
      <c r="G226" s="468">
        <v>1600</v>
      </c>
      <c r="H226" s="465">
        <v>207129.01</v>
      </c>
      <c r="I226" s="621">
        <f t="shared" si="10"/>
        <v>7.7246543108567935E-3</v>
      </c>
      <c r="J226" s="529">
        <v>2373600</v>
      </c>
      <c r="K226" s="569">
        <f t="shared" si="11"/>
        <v>11.58698146628519</v>
      </c>
      <c r="L226" s="469">
        <f t="shared" si="12"/>
        <v>5102.7156905003085</v>
      </c>
      <c r="M226" s="467" t="s">
        <v>173</v>
      </c>
      <c r="N226" s="30"/>
      <c r="O226" s="30"/>
      <c r="P226" s="30"/>
      <c r="Q226" s="30"/>
      <c r="R226" s="30"/>
      <c r="S226" s="30"/>
      <c r="T226" s="30"/>
      <c r="U226" s="30"/>
    </row>
    <row r="227" spans="5:21" x14ac:dyDescent="0.25">
      <c r="E227" s="454" t="s">
        <v>119</v>
      </c>
      <c r="F227" s="449">
        <v>1600</v>
      </c>
      <c r="G227" s="468">
        <v>1600</v>
      </c>
      <c r="H227" s="465">
        <v>207129.01</v>
      </c>
      <c r="I227" s="621">
        <f t="shared" si="10"/>
        <v>7.7246543108567935E-3</v>
      </c>
      <c r="J227" s="529">
        <v>2531840</v>
      </c>
      <c r="K227" s="569">
        <f t="shared" si="11"/>
        <v>12.359446897370869</v>
      </c>
      <c r="L227" s="469">
        <f t="shared" si="12"/>
        <v>5115.0751373976791</v>
      </c>
      <c r="M227" s="467" t="s">
        <v>173</v>
      </c>
      <c r="N227" s="30"/>
      <c r="O227" s="30"/>
      <c r="P227" s="30"/>
      <c r="Q227" s="30"/>
      <c r="R227" s="30"/>
      <c r="S227" s="30"/>
      <c r="T227" s="30"/>
      <c r="U227" s="30"/>
    </row>
    <row r="228" spans="5:21" x14ac:dyDescent="0.25">
      <c r="E228" s="454" t="s">
        <v>119</v>
      </c>
      <c r="F228" s="449">
        <v>2099</v>
      </c>
      <c r="G228" s="468">
        <v>1600</v>
      </c>
      <c r="H228" s="465">
        <v>207129.01</v>
      </c>
      <c r="I228" s="621">
        <f t="shared" si="10"/>
        <v>7.7246543108567935E-3</v>
      </c>
      <c r="J228" s="529">
        <v>3321457.6</v>
      </c>
      <c r="K228" s="569">
        <f t="shared" si="11"/>
        <v>16.21404939848841</v>
      </c>
      <c r="L228" s="469">
        <f t="shared" si="12"/>
        <v>5131.2891867961671</v>
      </c>
      <c r="M228" s="467" t="s">
        <v>173</v>
      </c>
      <c r="N228" s="30"/>
      <c r="O228" s="30"/>
      <c r="P228" s="30"/>
      <c r="Q228" s="30"/>
      <c r="R228" s="30"/>
      <c r="S228" s="30"/>
      <c r="T228" s="30"/>
      <c r="U228" s="30"/>
    </row>
    <row r="229" spans="5:21" x14ac:dyDescent="0.25">
      <c r="E229" s="454" t="s">
        <v>119</v>
      </c>
      <c r="F229" s="449">
        <v>200</v>
      </c>
      <c r="G229" s="468">
        <v>1600</v>
      </c>
      <c r="H229" s="465">
        <v>207129.01</v>
      </c>
      <c r="I229" s="621">
        <f t="shared" si="10"/>
        <v>7.7246543108567935E-3</v>
      </c>
      <c r="J229" s="529">
        <v>316480</v>
      </c>
      <c r="K229" s="569">
        <f t="shared" si="11"/>
        <v>1.5449308621713587</v>
      </c>
      <c r="L229" s="469">
        <f t="shared" si="12"/>
        <v>5132.8341176583381</v>
      </c>
      <c r="M229" s="467" t="s">
        <v>173</v>
      </c>
      <c r="N229" s="30"/>
      <c r="O229" s="30"/>
      <c r="P229" s="30"/>
      <c r="Q229" s="30"/>
      <c r="R229" s="30"/>
      <c r="S229" s="30"/>
      <c r="T229" s="30"/>
      <c r="U229" s="30"/>
    </row>
    <row r="230" spans="5:21" x14ac:dyDescent="0.25">
      <c r="E230" s="454" t="s">
        <v>132</v>
      </c>
      <c r="F230" s="449">
        <v>46</v>
      </c>
      <c r="G230" s="468">
        <v>79.5</v>
      </c>
      <c r="H230" s="465">
        <v>205230.73</v>
      </c>
      <c r="I230" s="621">
        <f t="shared" si="10"/>
        <v>3.8736888963948038E-4</v>
      </c>
      <c r="J230" s="529">
        <v>3570.43</v>
      </c>
      <c r="K230" s="569">
        <f t="shared" si="11"/>
        <v>1.7818968923416098E-2</v>
      </c>
      <c r="L230" s="469">
        <f t="shared" si="12"/>
        <v>5132.8519366272612</v>
      </c>
      <c r="M230" s="467" t="s">
        <v>201</v>
      </c>
      <c r="N230" s="30"/>
      <c r="O230" s="30"/>
      <c r="P230" s="30"/>
      <c r="Q230" s="30"/>
      <c r="R230" s="30"/>
      <c r="S230" s="30"/>
      <c r="T230" s="30"/>
      <c r="U230" s="30"/>
    </row>
    <row r="231" spans="5:21" x14ac:dyDescent="0.25">
      <c r="E231" s="454" t="s">
        <v>132</v>
      </c>
      <c r="F231" s="449">
        <v>5</v>
      </c>
      <c r="G231" s="468">
        <v>500500</v>
      </c>
      <c r="H231" s="465">
        <v>205230.73</v>
      </c>
      <c r="I231" s="621">
        <f t="shared" si="10"/>
        <v>2.4387186071013827</v>
      </c>
      <c r="J231" s="529">
        <v>2474972.5</v>
      </c>
      <c r="K231" s="569">
        <f t="shared" si="11"/>
        <v>12.193593035506913</v>
      </c>
      <c r="L231" s="469">
        <f t="shared" si="12"/>
        <v>5145.0455296627679</v>
      </c>
      <c r="M231" s="467" t="s">
        <v>198</v>
      </c>
      <c r="N231" s="30"/>
      <c r="O231" s="30"/>
      <c r="P231" s="30"/>
      <c r="Q231" s="30"/>
      <c r="R231" s="30"/>
      <c r="S231" s="30"/>
      <c r="T231" s="30"/>
      <c r="U231" s="30"/>
    </row>
    <row r="232" spans="5:21" x14ac:dyDescent="0.25">
      <c r="E232" s="454" t="s">
        <v>132</v>
      </c>
      <c r="F232" s="449">
        <v>6</v>
      </c>
      <c r="G232" s="468">
        <v>500500</v>
      </c>
      <c r="H232" s="465">
        <v>205230.73</v>
      </c>
      <c r="I232" s="621">
        <f t="shared" si="10"/>
        <v>2.4387186071013827</v>
      </c>
      <c r="J232" s="529">
        <v>2969967</v>
      </c>
      <c r="K232" s="569">
        <f t="shared" si="11"/>
        <v>14.632311642608297</v>
      </c>
      <c r="L232" s="469">
        <f t="shared" si="12"/>
        <v>5159.6778413053762</v>
      </c>
      <c r="M232" s="467" t="s">
        <v>198</v>
      </c>
      <c r="N232" s="30"/>
      <c r="O232" s="30"/>
      <c r="P232" s="30"/>
      <c r="Q232" s="30"/>
      <c r="R232" s="30"/>
      <c r="S232" s="30"/>
      <c r="T232" s="30"/>
      <c r="U232" s="30"/>
    </row>
    <row r="233" spans="5:21" x14ac:dyDescent="0.25">
      <c r="E233" s="454" t="s">
        <v>132</v>
      </c>
      <c r="F233" s="449">
        <v>6</v>
      </c>
      <c r="G233" s="468">
        <v>500500</v>
      </c>
      <c r="H233" s="465">
        <v>205230.73</v>
      </c>
      <c r="I233" s="621">
        <f t="shared" si="10"/>
        <v>2.4387186071013827</v>
      </c>
      <c r="J233" s="529">
        <v>2969967</v>
      </c>
      <c r="K233" s="569">
        <f t="shared" si="11"/>
        <v>14.632311642608297</v>
      </c>
      <c r="L233" s="469">
        <f t="shared" si="12"/>
        <v>5174.3101529479845</v>
      </c>
      <c r="M233" s="467" t="s">
        <v>198</v>
      </c>
      <c r="N233" s="30"/>
      <c r="O233" s="30"/>
      <c r="P233" s="30"/>
      <c r="Q233" s="30"/>
      <c r="R233" s="30"/>
      <c r="S233" s="30"/>
      <c r="T233" s="30"/>
      <c r="U233" s="30"/>
    </row>
    <row r="234" spans="5:21" x14ac:dyDescent="0.25">
      <c r="E234" s="454" t="s">
        <v>132</v>
      </c>
      <c r="F234" s="449">
        <v>2</v>
      </c>
      <c r="G234" s="468">
        <v>500500</v>
      </c>
      <c r="H234" s="465">
        <v>205230.73</v>
      </c>
      <c r="I234" s="621">
        <f t="shared" si="10"/>
        <v>2.4387186071013827</v>
      </c>
      <c r="J234" s="529">
        <v>989989</v>
      </c>
      <c r="K234" s="569">
        <f t="shared" si="11"/>
        <v>4.8774372142027653</v>
      </c>
      <c r="L234" s="469">
        <f t="shared" si="12"/>
        <v>5179.187590162187</v>
      </c>
      <c r="M234" s="467" t="s">
        <v>198</v>
      </c>
      <c r="N234" s="30"/>
      <c r="O234" s="30"/>
      <c r="P234" s="30"/>
      <c r="Q234" s="30"/>
      <c r="R234" s="30"/>
      <c r="S234" s="30"/>
      <c r="T234" s="30"/>
      <c r="U234" s="30"/>
    </row>
    <row r="235" spans="5:21" x14ac:dyDescent="0.25">
      <c r="E235" s="454" t="s">
        <v>43</v>
      </c>
      <c r="F235" s="449">
        <v>75</v>
      </c>
      <c r="G235" s="468">
        <v>1501</v>
      </c>
      <c r="H235" s="465">
        <v>231100.93</v>
      </c>
      <c r="I235" s="621">
        <f t="shared" si="10"/>
        <v>6.4949976618441131E-3</v>
      </c>
      <c r="J235" s="529">
        <v>111336.675</v>
      </c>
      <c r="K235" s="569">
        <f t="shared" si="11"/>
        <v>0.48712482463830847</v>
      </c>
      <c r="L235" s="469">
        <f t="shared" si="12"/>
        <v>5179.6747149868252</v>
      </c>
      <c r="M235" s="467" t="s">
        <v>173</v>
      </c>
      <c r="N235" s="30"/>
      <c r="O235" s="30"/>
      <c r="P235" s="30"/>
      <c r="Q235" s="30"/>
      <c r="R235" s="30"/>
      <c r="S235" s="30"/>
      <c r="T235" s="30"/>
      <c r="U235" s="30"/>
    </row>
    <row r="236" spans="5:21" x14ac:dyDescent="0.25">
      <c r="E236" s="454" t="s">
        <v>43</v>
      </c>
      <c r="F236" s="449">
        <v>1652</v>
      </c>
      <c r="G236" s="468">
        <v>1500</v>
      </c>
      <c r="H236" s="465">
        <v>231100.93</v>
      </c>
      <c r="I236" s="621">
        <f t="shared" si="10"/>
        <v>6.4906705481453499E-3</v>
      </c>
      <c r="J236" s="529">
        <v>2450742</v>
      </c>
      <c r="K236" s="569">
        <f t="shared" si="11"/>
        <v>10.722587745536117</v>
      </c>
      <c r="L236" s="469">
        <f t="shared" si="12"/>
        <v>5190.3973027323609</v>
      </c>
      <c r="M236" s="467" t="s">
        <v>173</v>
      </c>
      <c r="N236" s="30"/>
      <c r="O236" s="30"/>
      <c r="P236" s="30"/>
      <c r="Q236" s="30"/>
      <c r="R236" s="30"/>
      <c r="S236" s="30"/>
      <c r="T236" s="30"/>
      <c r="U236" s="30"/>
    </row>
    <row r="237" spans="5:21" x14ac:dyDescent="0.25">
      <c r="E237" s="454" t="s">
        <v>43</v>
      </c>
      <c r="F237" s="449">
        <v>5000</v>
      </c>
      <c r="G237" s="468">
        <v>1500</v>
      </c>
      <c r="H237" s="465">
        <v>231100.93</v>
      </c>
      <c r="I237" s="621">
        <f t="shared" si="10"/>
        <v>6.4906705481453499E-3</v>
      </c>
      <c r="J237" s="529">
        <v>7417500</v>
      </c>
      <c r="K237" s="569">
        <f t="shared" si="11"/>
        <v>32.45335274072675</v>
      </c>
      <c r="L237" s="469">
        <f t="shared" si="12"/>
        <v>5222.8506554730875</v>
      </c>
      <c r="M237" s="467" t="s">
        <v>173</v>
      </c>
      <c r="N237" s="30"/>
      <c r="O237" s="30"/>
      <c r="P237" s="30"/>
      <c r="Q237" s="30"/>
      <c r="R237" s="30"/>
      <c r="S237" s="30"/>
      <c r="T237" s="30"/>
      <c r="U237" s="30"/>
    </row>
    <row r="238" spans="5:21" x14ac:dyDescent="0.25">
      <c r="E238" s="454" t="s">
        <v>43</v>
      </c>
      <c r="F238" s="449">
        <v>30000</v>
      </c>
      <c r="G238" s="468">
        <v>1500</v>
      </c>
      <c r="H238" s="465">
        <v>231100.93</v>
      </c>
      <c r="I238" s="621">
        <f t="shared" si="10"/>
        <v>6.4906705481453499E-3</v>
      </c>
      <c r="J238" s="529">
        <v>44505000</v>
      </c>
      <c r="K238" s="569">
        <f t="shared" si="11"/>
        <v>194.72011644436049</v>
      </c>
      <c r="L238" s="469">
        <f t="shared" si="12"/>
        <v>5417.5707719174479</v>
      </c>
      <c r="M238" s="467" t="s">
        <v>173</v>
      </c>
      <c r="N238" s="30"/>
      <c r="O238" s="30"/>
      <c r="P238" s="30"/>
      <c r="Q238" s="30"/>
      <c r="R238" s="30"/>
      <c r="S238" s="30"/>
      <c r="T238" s="30"/>
      <c r="U238" s="30"/>
    </row>
    <row r="239" spans="5:21" x14ac:dyDescent="0.25">
      <c r="E239" s="454" t="s">
        <v>43</v>
      </c>
      <c r="F239" s="449">
        <v>23273</v>
      </c>
      <c r="G239" s="468">
        <v>1500</v>
      </c>
      <c r="H239" s="465">
        <v>231100.93</v>
      </c>
      <c r="I239" s="621">
        <f t="shared" si="10"/>
        <v>6.4906705481453499E-3</v>
      </c>
      <c r="J239" s="529">
        <v>34525495.5</v>
      </c>
      <c r="K239" s="569">
        <f t="shared" si="11"/>
        <v>151.05737566698673</v>
      </c>
      <c r="L239" s="469">
        <f t="shared" si="12"/>
        <v>5568.6281475844344</v>
      </c>
      <c r="M239" s="467" t="s">
        <v>173</v>
      </c>
      <c r="N239" s="30"/>
      <c r="O239" s="30"/>
      <c r="P239" s="30"/>
      <c r="Q239" s="30"/>
      <c r="R239" s="30"/>
      <c r="S239" s="30"/>
      <c r="T239" s="30"/>
      <c r="U239" s="30"/>
    </row>
    <row r="240" spans="5:21" x14ac:dyDescent="0.25">
      <c r="E240" s="454" t="s">
        <v>118</v>
      </c>
      <c r="F240" s="449">
        <v>88</v>
      </c>
      <c r="G240" s="468">
        <v>1560</v>
      </c>
      <c r="H240" s="465">
        <v>235012.53</v>
      </c>
      <c r="I240" s="621">
        <f t="shared" si="10"/>
        <v>6.6379439428187088E-3</v>
      </c>
      <c r="J240" s="529">
        <v>135769.92000000001</v>
      </c>
      <c r="K240" s="569">
        <f t="shared" si="11"/>
        <v>0.58413906696804641</v>
      </c>
      <c r="L240" s="469">
        <f t="shared" si="12"/>
        <v>5569.2122866514028</v>
      </c>
      <c r="M240" s="467" t="s">
        <v>173</v>
      </c>
      <c r="N240" s="30"/>
      <c r="O240" s="30"/>
      <c r="P240" s="30"/>
      <c r="Q240" s="30"/>
      <c r="R240" s="30"/>
      <c r="S240" s="30"/>
      <c r="T240" s="30"/>
      <c r="U240" s="30"/>
    </row>
    <row r="241" spans="5:21" x14ac:dyDescent="0.25">
      <c r="E241" s="454" t="s">
        <v>118</v>
      </c>
      <c r="F241" s="449">
        <v>49912</v>
      </c>
      <c r="G241" s="468">
        <v>1560</v>
      </c>
      <c r="H241" s="465">
        <v>235012.53</v>
      </c>
      <c r="I241" s="621">
        <f t="shared" si="10"/>
        <v>6.6379439428187088E-3</v>
      </c>
      <c r="J241" s="529">
        <v>77006230.079999998</v>
      </c>
      <c r="K241" s="569">
        <f t="shared" si="11"/>
        <v>331.3130580739674</v>
      </c>
      <c r="L241" s="469">
        <f t="shared" si="12"/>
        <v>5900.5253447253699</v>
      </c>
      <c r="M241" s="467" t="s">
        <v>173</v>
      </c>
      <c r="N241" s="30"/>
      <c r="O241" s="30"/>
      <c r="P241" s="30"/>
      <c r="Q241" s="30"/>
      <c r="R241" s="30"/>
      <c r="S241" s="30"/>
      <c r="T241" s="30"/>
      <c r="U241" s="30"/>
    </row>
    <row r="242" spans="5:21" x14ac:dyDescent="0.25">
      <c r="E242" s="454" t="s">
        <v>99</v>
      </c>
      <c r="F242" s="449">
        <v>2000</v>
      </c>
      <c r="G242" s="468">
        <v>55000</v>
      </c>
      <c r="H242" s="465">
        <v>258026.12</v>
      </c>
      <c r="I242" s="621">
        <f t="shared" si="10"/>
        <v>0.21315671452177012</v>
      </c>
      <c r="J242" s="529">
        <v>108790000</v>
      </c>
      <c r="K242" s="569">
        <f t="shared" si="11"/>
        <v>426.31342904354022</v>
      </c>
      <c r="L242" s="469">
        <f t="shared" si="12"/>
        <v>6326.83877376891</v>
      </c>
      <c r="M242" s="467" t="s">
        <v>202</v>
      </c>
      <c r="N242" s="30"/>
      <c r="O242" s="30"/>
      <c r="P242" s="30"/>
      <c r="Q242" s="30"/>
      <c r="R242" s="30"/>
      <c r="S242" s="30"/>
      <c r="T242" s="30"/>
      <c r="U242" s="30"/>
    </row>
    <row r="243" spans="5:21" x14ac:dyDescent="0.25">
      <c r="E243" s="454" t="s">
        <v>47</v>
      </c>
      <c r="F243" s="449">
        <v>89</v>
      </c>
      <c r="G243" s="468">
        <v>1900</v>
      </c>
      <c r="H243" s="465">
        <v>258712.02</v>
      </c>
      <c r="I243" s="621">
        <f t="shared" si="10"/>
        <v>7.3440731512977248E-3</v>
      </c>
      <c r="J243" s="529">
        <v>167239.9</v>
      </c>
      <c r="K243" s="569">
        <f t="shared" si="11"/>
        <v>0.65362251046549746</v>
      </c>
      <c r="L243" s="469">
        <f t="shared" si="12"/>
        <v>6327.4923962793755</v>
      </c>
      <c r="M243" s="467" t="s">
        <v>173</v>
      </c>
      <c r="N243" s="30"/>
      <c r="O243" s="30"/>
      <c r="P243" s="30"/>
      <c r="Q243" s="30"/>
      <c r="R243" s="30"/>
      <c r="S243" s="30"/>
      <c r="T243" s="30"/>
      <c r="U243" s="30"/>
    </row>
    <row r="244" spans="5:21" x14ac:dyDescent="0.25">
      <c r="E244" s="454" t="s">
        <v>47</v>
      </c>
      <c r="F244" s="449">
        <v>411</v>
      </c>
      <c r="G244" s="468">
        <v>1900</v>
      </c>
      <c r="H244" s="465">
        <v>258712.02</v>
      </c>
      <c r="I244" s="621">
        <f t="shared" si="10"/>
        <v>7.3440731512977248E-3</v>
      </c>
      <c r="J244" s="529">
        <v>772310.1</v>
      </c>
      <c r="K244" s="569">
        <f t="shared" si="11"/>
        <v>3.0184140651833649</v>
      </c>
      <c r="L244" s="469">
        <f t="shared" si="12"/>
        <v>6330.5108103445591</v>
      </c>
      <c r="M244" s="467" t="s">
        <v>173</v>
      </c>
      <c r="N244" s="30"/>
      <c r="O244" s="30"/>
      <c r="P244" s="30"/>
      <c r="Q244" s="30"/>
      <c r="R244" s="30"/>
      <c r="S244" s="30"/>
      <c r="T244" s="30"/>
      <c r="U244" s="30"/>
    </row>
    <row r="245" spans="5:21" x14ac:dyDescent="0.25">
      <c r="E245" s="454" t="s">
        <v>47</v>
      </c>
      <c r="F245" s="449">
        <v>347</v>
      </c>
      <c r="G245" s="468">
        <v>1900</v>
      </c>
      <c r="H245" s="465">
        <v>258712.02</v>
      </c>
      <c r="I245" s="621">
        <f t="shared" si="10"/>
        <v>7.3440731512977248E-3</v>
      </c>
      <c r="J245" s="529">
        <v>652047.69999999995</v>
      </c>
      <c r="K245" s="569">
        <f t="shared" si="11"/>
        <v>2.5483933835003105</v>
      </c>
      <c r="L245" s="469">
        <f t="shared" si="12"/>
        <v>6333.0592037280594</v>
      </c>
      <c r="M245" s="467" t="s">
        <v>173</v>
      </c>
      <c r="N245" s="30"/>
      <c r="O245" s="30"/>
      <c r="P245" s="30"/>
      <c r="Q245" s="30"/>
      <c r="R245" s="30"/>
      <c r="S245" s="30"/>
      <c r="T245" s="30"/>
      <c r="U245" s="30"/>
    </row>
    <row r="246" spans="5:21" x14ac:dyDescent="0.25">
      <c r="E246" s="454" t="s">
        <v>47</v>
      </c>
      <c r="F246" s="449">
        <v>15000</v>
      </c>
      <c r="G246" s="468">
        <v>1900</v>
      </c>
      <c r="H246" s="465">
        <v>258712.02</v>
      </c>
      <c r="I246" s="621">
        <f t="shared" si="10"/>
        <v>7.3440731512977248E-3</v>
      </c>
      <c r="J246" s="529">
        <v>28186500</v>
      </c>
      <c r="K246" s="569">
        <f t="shared" si="11"/>
        <v>110.16109726946587</v>
      </c>
      <c r="L246" s="469">
        <f t="shared" si="12"/>
        <v>6443.2203009975256</v>
      </c>
      <c r="M246" s="467" t="s">
        <v>173</v>
      </c>
      <c r="N246" s="30"/>
      <c r="O246" s="30"/>
      <c r="P246" s="30"/>
      <c r="Q246" s="30"/>
      <c r="R246" s="30"/>
      <c r="S246" s="30"/>
      <c r="T246" s="30"/>
      <c r="U246" s="30"/>
    </row>
    <row r="247" spans="5:21" x14ac:dyDescent="0.25">
      <c r="E247" s="454" t="s">
        <v>47</v>
      </c>
      <c r="F247" s="449">
        <v>9153</v>
      </c>
      <c r="G247" s="468">
        <v>1900</v>
      </c>
      <c r="H247" s="465">
        <v>258712.02</v>
      </c>
      <c r="I247" s="621">
        <f t="shared" si="10"/>
        <v>7.3440731512977248E-3</v>
      </c>
      <c r="J247" s="529">
        <v>17199402.300000001</v>
      </c>
      <c r="K247" s="569">
        <f t="shared" si="11"/>
        <v>67.220301553828079</v>
      </c>
      <c r="L247" s="469">
        <f t="shared" si="12"/>
        <v>6510.4406025513535</v>
      </c>
      <c r="M247" s="467" t="s">
        <v>173</v>
      </c>
      <c r="N247" s="30"/>
      <c r="O247" s="30"/>
      <c r="P247" s="30"/>
      <c r="Q247" s="30"/>
      <c r="R247" s="30"/>
      <c r="S247" s="30"/>
      <c r="T247" s="30"/>
      <c r="U247" s="30"/>
    </row>
    <row r="248" spans="5:21" x14ac:dyDescent="0.25">
      <c r="E248" s="454" t="s">
        <v>47</v>
      </c>
      <c r="F248" s="449">
        <v>610</v>
      </c>
      <c r="G248" s="468">
        <v>1900</v>
      </c>
      <c r="H248" s="465">
        <v>258712.02</v>
      </c>
      <c r="I248" s="621">
        <f t="shared" si="10"/>
        <v>7.3440731512977248E-3</v>
      </c>
      <c r="J248" s="529">
        <v>1146251</v>
      </c>
      <c r="K248" s="569">
        <f t="shared" si="11"/>
        <v>4.4798846222916122</v>
      </c>
      <c r="L248" s="469">
        <f t="shared" si="12"/>
        <v>6514.9204871736456</v>
      </c>
      <c r="M248" s="467" t="s">
        <v>173</v>
      </c>
      <c r="N248" s="30"/>
      <c r="O248" s="30"/>
      <c r="P248" s="30"/>
      <c r="Q248" s="30"/>
      <c r="R248" s="30"/>
      <c r="S248" s="30"/>
      <c r="T248" s="30"/>
      <c r="U248" s="30"/>
    </row>
    <row r="249" spans="5:21" x14ac:dyDescent="0.25">
      <c r="E249" s="454" t="s">
        <v>47</v>
      </c>
      <c r="F249" s="449">
        <v>74390</v>
      </c>
      <c r="G249" s="468">
        <v>1900</v>
      </c>
      <c r="H249" s="465">
        <v>258712.02</v>
      </c>
      <c r="I249" s="621">
        <f t="shared" si="10"/>
        <v>7.3440731512977248E-3</v>
      </c>
      <c r="J249" s="529">
        <v>139786249</v>
      </c>
      <c r="K249" s="569">
        <f t="shared" si="11"/>
        <v>546.3256017250377</v>
      </c>
      <c r="L249" s="469">
        <f t="shared" si="12"/>
        <v>7061.2460888986834</v>
      </c>
      <c r="M249" s="467" t="s">
        <v>173</v>
      </c>
      <c r="N249" s="30"/>
      <c r="O249" s="30"/>
      <c r="P249" s="30"/>
      <c r="Q249" s="30"/>
      <c r="R249" s="30"/>
      <c r="S249" s="30"/>
      <c r="T249" s="30"/>
      <c r="U249" s="30"/>
    </row>
    <row r="250" spans="5:21" x14ac:dyDescent="0.25">
      <c r="E250" s="454" t="s">
        <v>50</v>
      </c>
      <c r="F250" s="449">
        <v>2</v>
      </c>
      <c r="G250" s="468">
        <v>1980</v>
      </c>
      <c r="H250" s="465">
        <v>268022.76</v>
      </c>
      <c r="I250" s="621">
        <f t="shared" si="10"/>
        <v>7.3874323210461673E-3</v>
      </c>
      <c r="J250" s="529">
        <v>3870.4</v>
      </c>
      <c r="K250" s="569">
        <f t="shared" si="11"/>
        <v>1.4774864642092335E-2</v>
      </c>
      <c r="L250" s="469">
        <f t="shared" si="12"/>
        <v>7061.2608637633257</v>
      </c>
      <c r="M250" s="467" t="s">
        <v>173</v>
      </c>
      <c r="N250" s="30"/>
      <c r="O250" s="30"/>
      <c r="P250" s="30"/>
      <c r="Q250" s="30"/>
      <c r="R250" s="30"/>
      <c r="S250" s="30"/>
      <c r="T250" s="30"/>
      <c r="U250" s="30"/>
    </row>
    <row r="251" spans="5:21" x14ac:dyDescent="0.25">
      <c r="E251" s="454" t="s">
        <v>50</v>
      </c>
      <c r="F251" s="449">
        <v>255</v>
      </c>
      <c r="G251" s="468">
        <v>1980</v>
      </c>
      <c r="H251" s="465">
        <v>268022.76</v>
      </c>
      <c r="I251" s="621">
        <f t="shared" si="10"/>
        <v>7.3874323210461673E-3</v>
      </c>
      <c r="J251" s="529">
        <v>499346.1</v>
      </c>
      <c r="K251" s="569">
        <f t="shared" si="11"/>
        <v>1.8837952418667727</v>
      </c>
      <c r="L251" s="469">
        <f t="shared" si="12"/>
        <v>7063.1446590051928</v>
      </c>
      <c r="M251" s="467" t="s">
        <v>173</v>
      </c>
      <c r="N251" s="30"/>
      <c r="O251" s="30"/>
      <c r="P251" s="30"/>
      <c r="Q251" s="30"/>
      <c r="R251" s="30"/>
      <c r="S251" s="30"/>
      <c r="T251" s="30"/>
      <c r="U251" s="30"/>
    </row>
    <row r="252" spans="5:21" x14ac:dyDescent="0.25">
      <c r="E252" s="454" t="s">
        <v>50</v>
      </c>
      <c r="F252" s="449">
        <v>3669</v>
      </c>
      <c r="G252" s="468">
        <v>1980</v>
      </c>
      <c r="H252" s="465">
        <v>268022.76</v>
      </c>
      <c r="I252" s="621">
        <f t="shared" si="10"/>
        <v>7.3874323210461673E-3</v>
      </c>
      <c r="J252" s="529">
        <v>7184709.1799999997</v>
      </c>
      <c r="K252" s="569">
        <f t="shared" si="11"/>
        <v>27.104489185918389</v>
      </c>
      <c r="L252" s="469">
        <f t="shared" si="12"/>
        <v>7090.2491481911111</v>
      </c>
      <c r="M252" s="467" t="s">
        <v>173</v>
      </c>
      <c r="N252" s="30"/>
      <c r="O252" s="30"/>
      <c r="P252" s="30"/>
      <c r="Q252" s="30"/>
      <c r="R252" s="30"/>
      <c r="S252" s="30"/>
      <c r="T252" s="30"/>
      <c r="U252" s="30"/>
    </row>
    <row r="253" spans="5:21" x14ac:dyDescent="0.25">
      <c r="E253" s="454" t="s">
        <v>54</v>
      </c>
      <c r="F253" s="449">
        <v>150</v>
      </c>
      <c r="G253" s="468">
        <v>2100</v>
      </c>
      <c r="H253" s="465">
        <v>294729.01</v>
      </c>
      <c r="I253" s="621">
        <f t="shared" si="10"/>
        <v>7.1251893391831361E-3</v>
      </c>
      <c r="J253" s="529">
        <v>311535</v>
      </c>
      <c r="K253" s="569">
        <f t="shared" si="11"/>
        <v>1.0687784008774703</v>
      </c>
      <c r="L253" s="469">
        <f t="shared" si="12"/>
        <v>7091.3179265919889</v>
      </c>
      <c r="M253" s="467" t="s">
        <v>173</v>
      </c>
      <c r="N253" s="30"/>
      <c r="O253" s="30"/>
      <c r="P253" s="30"/>
      <c r="Q253" s="30"/>
      <c r="R253" s="30"/>
      <c r="S253" s="30"/>
      <c r="T253" s="30"/>
      <c r="U253" s="30"/>
    </row>
    <row r="254" spans="5:21" x14ac:dyDescent="0.25">
      <c r="E254" s="454" t="s">
        <v>54</v>
      </c>
      <c r="F254" s="449">
        <v>10000</v>
      </c>
      <c r="G254" s="468">
        <v>2100</v>
      </c>
      <c r="H254" s="465">
        <v>294729.01</v>
      </c>
      <c r="I254" s="621">
        <f t="shared" si="10"/>
        <v>7.1251893391831361E-3</v>
      </c>
      <c r="J254" s="529">
        <v>20769000</v>
      </c>
      <c r="K254" s="569">
        <f t="shared" si="11"/>
        <v>71.251893391831359</v>
      </c>
      <c r="L254" s="469">
        <f t="shared" si="12"/>
        <v>7162.5698199838207</v>
      </c>
      <c r="M254" s="467" t="s">
        <v>173</v>
      </c>
      <c r="N254" s="30"/>
      <c r="O254" s="30"/>
      <c r="P254" s="30"/>
      <c r="Q254" s="30"/>
      <c r="R254" s="30"/>
      <c r="S254" s="30"/>
      <c r="T254" s="30"/>
      <c r="U254" s="30"/>
    </row>
    <row r="255" spans="5:21" x14ac:dyDescent="0.25">
      <c r="E255" s="454" t="s">
        <v>54</v>
      </c>
      <c r="F255" s="449">
        <v>125</v>
      </c>
      <c r="G255" s="468">
        <v>2100</v>
      </c>
      <c r="H255" s="465">
        <v>294729.01</v>
      </c>
      <c r="I255" s="621">
        <f t="shared" si="10"/>
        <v>7.1251893391831361E-3</v>
      </c>
      <c r="J255" s="529">
        <v>259612.5</v>
      </c>
      <c r="K255" s="569">
        <f t="shared" si="11"/>
        <v>0.89064866739789206</v>
      </c>
      <c r="L255" s="469">
        <f t="shared" si="12"/>
        <v>7163.4604686512184</v>
      </c>
      <c r="M255" s="467" t="s">
        <v>173</v>
      </c>
      <c r="N255" s="30"/>
      <c r="O255" s="30"/>
      <c r="P255" s="30"/>
      <c r="Q255" s="30"/>
      <c r="R255" s="30"/>
      <c r="S255" s="30"/>
      <c r="T255" s="30"/>
      <c r="U255" s="30"/>
    </row>
    <row r="256" spans="5:21" x14ac:dyDescent="0.25">
      <c r="E256" s="454" t="s">
        <v>54</v>
      </c>
      <c r="F256" s="449">
        <v>32</v>
      </c>
      <c r="G256" s="468">
        <v>2100</v>
      </c>
      <c r="H256" s="465">
        <v>294729.01</v>
      </c>
      <c r="I256" s="621">
        <f t="shared" si="10"/>
        <v>7.1251893391831361E-3</v>
      </c>
      <c r="J256" s="529">
        <v>66460.800000000003</v>
      </c>
      <c r="K256" s="569">
        <f t="shared" si="11"/>
        <v>0.22800605885386035</v>
      </c>
      <c r="L256" s="469">
        <f t="shared" si="12"/>
        <v>7163.6884747100721</v>
      </c>
      <c r="M256" s="467" t="s">
        <v>173</v>
      </c>
      <c r="N256" s="30"/>
      <c r="O256" s="30"/>
      <c r="P256" s="30"/>
      <c r="Q256" s="30"/>
      <c r="R256" s="30"/>
      <c r="S256" s="30"/>
      <c r="T256" s="30"/>
      <c r="U256" s="30"/>
    </row>
    <row r="257" spans="5:21" x14ac:dyDescent="0.25">
      <c r="E257" s="454" t="s">
        <v>54</v>
      </c>
      <c r="F257" s="449">
        <v>18500</v>
      </c>
      <c r="G257" s="468">
        <v>2100</v>
      </c>
      <c r="H257" s="465">
        <v>294729.01</v>
      </c>
      <c r="I257" s="621">
        <f t="shared" si="10"/>
        <v>7.1251893391831361E-3</v>
      </c>
      <c r="J257" s="529">
        <v>38422650</v>
      </c>
      <c r="K257" s="569">
        <f t="shared" si="11"/>
        <v>131.81600277488801</v>
      </c>
      <c r="L257" s="469">
        <f t="shared" si="12"/>
        <v>7295.5044774849603</v>
      </c>
      <c r="M257" s="467" t="s">
        <v>173</v>
      </c>
      <c r="N257" s="30"/>
      <c r="O257" s="30"/>
      <c r="P257" s="30"/>
      <c r="Q257" s="30"/>
      <c r="R257" s="30"/>
      <c r="S257" s="30"/>
      <c r="T257" s="30"/>
      <c r="U257" s="30"/>
    </row>
    <row r="258" spans="5:21" x14ac:dyDescent="0.25">
      <c r="E258" s="454" t="s">
        <v>54</v>
      </c>
      <c r="F258" s="449">
        <v>20200</v>
      </c>
      <c r="G258" s="468">
        <v>2100</v>
      </c>
      <c r="H258" s="465">
        <v>294729.01</v>
      </c>
      <c r="I258" s="621">
        <f t="shared" si="10"/>
        <v>7.1251893391831361E-3</v>
      </c>
      <c r="J258" s="529">
        <v>41953380</v>
      </c>
      <c r="K258" s="569">
        <f t="shared" si="11"/>
        <v>143.92882465149935</v>
      </c>
      <c r="L258" s="469">
        <f t="shared" si="12"/>
        <v>7439.43330213646</v>
      </c>
      <c r="M258" s="467" t="s">
        <v>173</v>
      </c>
      <c r="N258" s="30"/>
      <c r="O258" s="30"/>
      <c r="P258" s="30"/>
      <c r="Q258" s="30"/>
      <c r="R258" s="30"/>
      <c r="S258" s="30"/>
      <c r="T258" s="30"/>
      <c r="U258" s="30"/>
    </row>
    <row r="259" spans="5:21" x14ac:dyDescent="0.25">
      <c r="E259" s="454" t="s">
        <v>54</v>
      </c>
      <c r="F259" s="449">
        <v>50000</v>
      </c>
      <c r="G259" s="468">
        <v>2100</v>
      </c>
      <c r="H259" s="465">
        <v>294729.01</v>
      </c>
      <c r="I259" s="621">
        <f t="shared" ref="I259:I322" si="13">G259/H259</f>
        <v>7.1251893391831361E-3</v>
      </c>
      <c r="J259" s="529">
        <v>103845000</v>
      </c>
      <c r="K259" s="569">
        <f t="shared" ref="K259:K322" si="14">F259*I259</f>
        <v>356.25946695915678</v>
      </c>
      <c r="L259" s="469">
        <f t="shared" si="12"/>
        <v>7795.6927690956172</v>
      </c>
      <c r="M259" s="467" t="s">
        <v>173</v>
      </c>
      <c r="N259" s="30"/>
      <c r="O259" s="226"/>
      <c r="P259" s="221"/>
      <c r="Q259" s="222"/>
      <c r="R259" s="223"/>
      <c r="S259" s="224"/>
      <c r="T259" s="225"/>
      <c r="U259" s="224"/>
    </row>
    <row r="260" spans="5:21" x14ac:dyDescent="0.25">
      <c r="E260" s="454" t="s">
        <v>57</v>
      </c>
      <c r="F260" s="449">
        <v>10000</v>
      </c>
      <c r="G260" s="468">
        <v>88.25</v>
      </c>
      <c r="H260" s="465">
        <v>285012.42</v>
      </c>
      <c r="I260" s="621">
        <f t="shared" si="13"/>
        <v>3.0963562921222876E-4</v>
      </c>
      <c r="J260" s="529">
        <v>872792.5</v>
      </c>
      <c r="K260" s="569">
        <f t="shared" si="14"/>
        <v>3.0963562921222878</v>
      </c>
      <c r="L260" s="469">
        <f t="shared" ref="L260:L323" si="15">L259+K260</f>
        <v>7798.7891253877397</v>
      </c>
      <c r="M260" s="467" t="s">
        <v>201</v>
      </c>
      <c r="N260" s="30"/>
      <c r="O260" s="201"/>
      <c r="P260" s="221"/>
      <c r="Q260" s="222"/>
      <c r="R260" s="223"/>
      <c r="S260" s="224"/>
      <c r="T260" s="225"/>
      <c r="U260" s="224"/>
    </row>
    <row r="261" spans="5:21" x14ac:dyDescent="0.25">
      <c r="E261" s="451" t="s">
        <v>57</v>
      </c>
      <c r="F261" s="452">
        <v>21</v>
      </c>
      <c r="G261" s="450">
        <v>40800</v>
      </c>
      <c r="H261" s="453">
        <v>285012.42</v>
      </c>
      <c r="I261" s="622">
        <f t="shared" si="13"/>
        <v>0.14315165633834484</v>
      </c>
      <c r="J261" s="529">
        <v>847375.2</v>
      </c>
      <c r="K261" s="572">
        <f t="shared" si="14"/>
        <v>3.0061847831052417</v>
      </c>
      <c r="L261" s="473">
        <f t="shared" si="15"/>
        <v>7801.7953101708445</v>
      </c>
      <c r="M261" s="467" t="s">
        <v>199</v>
      </c>
      <c r="N261" s="30"/>
      <c r="O261" s="201"/>
      <c r="P261" s="221"/>
      <c r="Q261" s="222"/>
      <c r="R261" s="223"/>
      <c r="S261" s="224"/>
      <c r="T261" s="225"/>
      <c r="U261" s="224"/>
    </row>
    <row r="262" spans="5:21" x14ac:dyDescent="0.25">
      <c r="E262" s="451" t="s">
        <v>57</v>
      </c>
      <c r="F262" s="452">
        <v>5</v>
      </c>
      <c r="G262" s="450">
        <v>40800</v>
      </c>
      <c r="H262" s="453">
        <v>285012.42</v>
      </c>
      <c r="I262" s="622">
        <f t="shared" si="13"/>
        <v>0.14315165633834484</v>
      </c>
      <c r="J262" s="529">
        <v>201756</v>
      </c>
      <c r="K262" s="572">
        <f t="shared" si="14"/>
        <v>0.71575828169172417</v>
      </c>
      <c r="L262" s="473">
        <f t="shared" si="15"/>
        <v>7802.5110684525362</v>
      </c>
      <c r="M262" s="467" t="s">
        <v>199</v>
      </c>
      <c r="N262" s="30"/>
      <c r="O262" s="201"/>
      <c r="P262" s="221"/>
      <c r="Q262" s="222"/>
      <c r="R262" s="223"/>
      <c r="S262" s="224"/>
      <c r="T262" s="225"/>
      <c r="U262" s="224"/>
    </row>
    <row r="263" spans="5:21" x14ac:dyDescent="0.25">
      <c r="E263" s="451" t="s">
        <v>57</v>
      </c>
      <c r="F263" s="452">
        <v>27</v>
      </c>
      <c r="G263" s="450">
        <v>40800</v>
      </c>
      <c r="H263" s="453">
        <v>285012.42</v>
      </c>
      <c r="I263" s="622">
        <f t="shared" si="13"/>
        <v>0.14315165633834484</v>
      </c>
      <c r="J263" s="529">
        <v>1089482.3999999999</v>
      </c>
      <c r="K263" s="572">
        <f t="shared" si="14"/>
        <v>3.8650947211353106</v>
      </c>
      <c r="L263" s="473">
        <f t="shared" si="15"/>
        <v>7806.3761631736716</v>
      </c>
      <c r="M263" s="467" t="s">
        <v>199</v>
      </c>
      <c r="N263" s="30"/>
      <c r="O263" s="201"/>
      <c r="P263" s="221"/>
      <c r="Q263" s="222"/>
      <c r="R263" s="223"/>
      <c r="S263" s="224"/>
      <c r="T263" s="225"/>
      <c r="U263" s="224"/>
    </row>
    <row r="264" spans="5:21" x14ac:dyDescent="0.25">
      <c r="E264" s="451" t="s">
        <v>57</v>
      </c>
      <c r="F264" s="452">
        <v>1</v>
      </c>
      <c r="G264" s="450">
        <v>40800</v>
      </c>
      <c r="H264" s="453">
        <v>285012.42</v>
      </c>
      <c r="I264" s="622">
        <f t="shared" si="13"/>
        <v>0.14315165633834484</v>
      </c>
      <c r="J264" s="529">
        <v>40342</v>
      </c>
      <c r="K264" s="572">
        <f t="shared" si="14"/>
        <v>0.14315165633834484</v>
      </c>
      <c r="L264" s="473">
        <f t="shared" si="15"/>
        <v>7806.5193148300095</v>
      </c>
      <c r="M264" s="467" t="s">
        <v>199</v>
      </c>
      <c r="N264" s="30"/>
      <c r="O264" s="201"/>
      <c r="P264" s="221"/>
      <c r="Q264" s="222"/>
      <c r="R264" s="223"/>
      <c r="S264" s="224"/>
      <c r="T264" s="225"/>
      <c r="U264" s="224"/>
    </row>
    <row r="265" spans="5:21" x14ac:dyDescent="0.25">
      <c r="E265" s="451" t="s">
        <v>57</v>
      </c>
      <c r="F265" s="452">
        <v>93</v>
      </c>
      <c r="G265" s="450">
        <v>40800</v>
      </c>
      <c r="H265" s="453">
        <v>285012.42</v>
      </c>
      <c r="I265" s="622">
        <f t="shared" si="13"/>
        <v>0.14315165633834484</v>
      </c>
      <c r="J265" s="529">
        <v>3752661.6</v>
      </c>
      <c r="K265" s="572">
        <f t="shared" si="14"/>
        <v>13.31310403946607</v>
      </c>
      <c r="L265" s="473">
        <f t="shared" si="15"/>
        <v>7819.832418869476</v>
      </c>
      <c r="M265" s="467" t="s">
        <v>199</v>
      </c>
      <c r="N265" s="30"/>
      <c r="O265" s="201"/>
      <c r="P265" s="221"/>
      <c r="Q265" s="222"/>
      <c r="R265" s="223"/>
      <c r="S265" s="224"/>
      <c r="T265" s="225"/>
      <c r="U265" s="224"/>
    </row>
    <row r="266" spans="5:21" x14ac:dyDescent="0.25">
      <c r="E266" s="454" t="s">
        <v>58</v>
      </c>
      <c r="F266" s="449">
        <v>9323</v>
      </c>
      <c r="G266" s="468">
        <v>2600</v>
      </c>
      <c r="H266" s="465">
        <v>288953.82</v>
      </c>
      <c r="I266" s="621">
        <f t="shared" si="13"/>
        <v>8.9979776007114206E-3</v>
      </c>
      <c r="J266" s="529">
        <v>23973162.199999999</v>
      </c>
      <c r="K266" s="569">
        <f t="shared" si="14"/>
        <v>83.888145171432569</v>
      </c>
      <c r="L266" s="469">
        <f t="shared" si="15"/>
        <v>7903.7205640409084</v>
      </c>
      <c r="M266" s="467" t="s">
        <v>173</v>
      </c>
      <c r="N266" s="30"/>
      <c r="O266" s="201"/>
      <c r="P266" s="221"/>
      <c r="Q266" s="222"/>
      <c r="R266" s="223"/>
      <c r="S266" s="224"/>
      <c r="T266" s="225"/>
      <c r="U266" s="224"/>
    </row>
    <row r="267" spans="5:21" x14ac:dyDescent="0.25">
      <c r="E267" s="454" t="s">
        <v>58</v>
      </c>
      <c r="F267" s="449">
        <v>200</v>
      </c>
      <c r="G267" s="468">
        <v>2600</v>
      </c>
      <c r="H267" s="465">
        <v>288953.82</v>
      </c>
      <c r="I267" s="621">
        <f t="shared" si="13"/>
        <v>8.9979776007114206E-3</v>
      </c>
      <c r="J267" s="529">
        <v>514280</v>
      </c>
      <c r="K267" s="569">
        <f t="shared" si="14"/>
        <v>1.7995955201422842</v>
      </c>
      <c r="L267" s="469">
        <f t="shared" si="15"/>
        <v>7905.5201595610506</v>
      </c>
      <c r="M267" s="467" t="s">
        <v>173</v>
      </c>
      <c r="N267" s="30"/>
      <c r="O267" s="201"/>
      <c r="P267" s="221"/>
      <c r="Q267" s="222"/>
      <c r="R267" s="223"/>
      <c r="S267" s="224"/>
      <c r="T267" s="225"/>
      <c r="U267" s="224"/>
    </row>
    <row r="268" spans="5:21" x14ac:dyDescent="0.25">
      <c r="E268" s="454" t="s">
        <v>58</v>
      </c>
      <c r="F268" s="449">
        <v>740</v>
      </c>
      <c r="G268" s="468">
        <v>2600</v>
      </c>
      <c r="H268" s="465">
        <v>288953.82</v>
      </c>
      <c r="I268" s="621">
        <f t="shared" si="13"/>
        <v>8.9979776007114206E-3</v>
      </c>
      <c r="J268" s="529">
        <v>1902836</v>
      </c>
      <c r="K268" s="569">
        <f t="shared" si="14"/>
        <v>6.6585034245264509</v>
      </c>
      <c r="L268" s="469">
        <f t="shared" si="15"/>
        <v>7912.1786629855769</v>
      </c>
      <c r="M268" s="467" t="s">
        <v>173</v>
      </c>
      <c r="N268" s="30"/>
      <c r="O268" s="201"/>
      <c r="P268" s="221"/>
      <c r="Q268" s="222"/>
      <c r="R268" s="223"/>
      <c r="S268" s="224"/>
      <c r="T268" s="225"/>
      <c r="U268" s="224"/>
    </row>
    <row r="269" spans="5:21" x14ac:dyDescent="0.25">
      <c r="E269" s="454" t="s">
        <v>58</v>
      </c>
      <c r="F269" s="449">
        <v>9</v>
      </c>
      <c r="G269" s="468">
        <v>2600</v>
      </c>
      <c r="H269" s="465">
        <v>288953.82</v>
      </c>
      <c r="I269" s="621">
        <f t="shared" si="13"/>
        <v>8.9979776007114206E-3</v>
      </c>
      <c r="J269" s="529">
        <v>23116</v>
      </c>
      <c r="K269" s="569">
        <f t="shared" si="14"/>
        <v>8.098179840640278E-2</v>
      </c>
      <c r="L269" s="469">
        <f t="shared" si="15"/>
        <v>7912.2596447839833</v>
      </c>
      <c r="M269" s="467" t="s">
        <v>173</v>
      </c>
      <c r="N269" s="30"/>
      <c r="O269" s="201"/>
      <c r="P269" s="221"/>
      <c r="Q269" s="222"/>
      <c r="R269" s="223"/>
      <c r="S269" s="224"/>
      <c r="T269" s="225"/>
      <c r="U269" s="224"/>
    </row>
    <row r="270" spans="5:21" x14ac:dyDescent="0.25">
      <c r="E270" s="454">
        <v>44055</v>
      </c>
      <c r="F270" s="449">
        <v>1001</v>
      </c>
      <c r="G270" s="468">
        <v>2.12</v>
      </c>
      <c r="H270" s="465">
        <v>288953.82</v>
      </c>
      <c r="I270" s="621">
        <f t="shared" si="13"/>
        <v>7.336812505195467E-6</v>
      </c>
      <c r="J270" s="529">
        <v>2050.8987999999999</v>
      </c>
      <c r="K270" s="573">
        <f t="shared" si="14"/>
        <v>7.3441493177006621E-3</v>
      </c>
      <c r="L270" s="469">
        <f t="shared" si="15"/>
        <v>7912.266988933301</v>
      </c>
      <c r="M270" s="474" t="s">
        <v>175</v>
      </c>
      <c r="N270" s="30"/>
      <c r="O270" s="201"/>
      <c r="P270" s="221"/>
      <c r="Q270" s="222"/>
      <c r="R270" s="223"/>
      <c r="S270" s="224"/>
      <c r="T270" s="225"/>
      <c r="U270" s="224"/>
    </row>
    <row r="271" spans="5:21" x14ac:dyDescent="0.25">
      <c r="E271" s="454">
        <v>44055</v>
      </c>
      <c r="F271" s="449">
        <v>4998999</v>
      </c>
      <c r="G271" s="468">
        <v>2.12</v>
      </c>
      <c r="H271" s="465">
        <v>288953.82</v>
      </c>
      <c r="I271" s="621">
        <f t="shared" si="13"/>
        <v>7.336812505195467E-6</v>
      </c>
      <c r="J271" s="529">
        <v>10481301.223320002</v>
      </c>
      <c r="K271" s="573">
        <f t="shared" si="14"/>
        <v>36.676718376659636</v>
      </c>
      <c r="L271" s="469">
        <f t="shared" si="15"/>
        <v>7948.9437073099607</v>
      </c>
      <c r="M271" s="474" t="s">
        <v>175</v>
      </c>
      <c r="N271" s="30"/>
      <c r="O271" s="201"/>
      <c r="P271" s="221"/>
      <c r="Q271" s="222"/>
      <c r="R271" s="223"/>
      <c r="S271" s="224"/>
      <c r="T271" s="225"/>
      <c r="U271" s="224"/>
    </row>
    <row r="272" spans="5:21" x14ac:dyDescent="0.25">
      <c r="E272" s="454" t="s">
        <v>111</v>
      </c>
      <c r="F272" s="449">
        <v>11</v>
      </c>
      <c r="G272" s="470">
        <v>82000</v>
      </c>
      <c r="H272" s="465">
        <v>298781.93</v>
      </c>
      <c r="I272" s="621">
        <f t="shared" si="13"/>
        <v>0.27444765484980971</v>
      </c>
      <c r="J272" s="529">
        <v>892078</v>
      </c>
      <c r="K272" s="575">
        <f t="shared" si="14"/>
        <v>3.0189242033479067</v>
      </c>
      <c r="L272" s="475">
        <f t="shared" si="15"/>
        <v>7951.9626315133082</v>
      </c>
      <c r="M272" s="467" t="s">
        <v>172</v>
      </c>
      <c r="N272" s="30"/>
      <c r="O272" s="201"/>
      <c r="P272" s="221"/>
      <c r="Q272" s="222"/>
      <c r="R272" s="223"/>
      <c r="S272" s="224"/>
      <c r="T272" s="225"/>
      <c r="U272" s="224"/>
    </row>
    <row r="273" spans="5:21" x14ac:dyDescent="0.25">
      <c r="E273" s="454" t="s">
        <v>111</v>
      </c>
      <c r="F273" s="449">
        <v>29997</v>
      </c>
      <c r="G273" s="468">
        <v>2100</v>
      </c>
      <c r="H273" s="465">
        <v>298781.93</v>
      </c>
      <c r="I273" s="621">
        <f t="shared" si="13"/>
        <v>7.0285375022512237E-3</v>
      </c>
      <c r="J273" s="529">
        <v>62300769.299999997</v>
      </c>
      <c r="K273" s="569">
        <f t="shared" si="14"/>
        <v>210.83503945502997</v>
      </c>
      <c r="L273" s="469">
        <f t="shared" si="15"/>
        <v>8162.797670968338</v>
      </c>
      <c r="M273" s="467" t="s">
        <v>173</v>
      </c>
      <c r="N273" s="30"/>
      <c r="O273" s="30"/>
      <c r="P273" s="30"/>
      <c r="Q273" s="30"/>
      <c r="R273" s="30"/>
      <c r="S273" s="30"/>
      <c r="T273" s="30"/>
      <c r="U273" s="30"/>
    </row>
    <row r="274" spans="5:21" x14ac:dyDescent="0.25">
      <c r="E274" s="454" t="s">
        <v>111</v>
      </c>
      <c r="F274" s="449">
        <v>1000</v>
      </c>
      <c r="G274" s="468">
        <v>2100</v>
      </c>
      <c r="H274" s="465">
        <v>298781.93</v>
      </c>
      <c r="I274" s="621">
        <f t="shared" si="13"/>
        <v>7.0285375022512237E-3</v>
      </c>
      <c r="J274" s="529">
        <v>2076900</v>
      </c>
      <c r="K274" s="569">
        <f t="shared" si="14"/>
        <v>7.0285375022512238</v>
      </c>
      <c r="L274" s="469">
        <f t="shared" si="15"/>
        <v>8169.8262084705893</v>
      </c>
      <c r="M274" s="467" t="s">
        <v>173</v>
      </c>
      <c r="N274" s="30"/>
      <c r="O274" s="30"/>
      <c r="P274" s="30"/>
      <c r="Q274" s="30"/>
      <c r="R274" s="30"/>
      <c r="S274" s="30"/>
      <c r="T274" s="30"/>
      <c r="U274" s="30"/>
    </row>
    <row r="275" spans="5:21" x14ac:dyDescent="0.25">
      <c r="E275" s="454" t="s">
        <v>111</v>
      </c>
      <c r="F275" s="449">
        <v>1300</v>
      </c>
      <c r="G275" s="468">
        <v>2100</v>
      </c>
      <c r="H275" s="465">
        <v>298781.93</v>
      </c>
      <c r="I275" s="621">
        <f t="shared" si="13"/>
        <v>7.0285375022512237E-3</v>
      </c>
      <c r="J275" s="529">
        <v>2699970</v>
      </c>
      <c r="K275" s="569">
        <f t="shared" si="14"/>
        <v>9.1370987529265904</v>
      </c>
      <c r="L275" s="469">
        <f t="shared" si="15"/>
        <v>8178.9633072235156</v>
      </c>
      <c r="M275" s="451" t="s">
        <v>173</v>
      </c>
    </row>
    <row r="276" spans="5:21" x14ac:dyDescent="0.25">
      <c r="E276" s="454" t="s">
        <v>111</v>
      </c>
      <c r="F276" s="449">
        <v>9</v>
      </c>
      <c r="G276" s="468">
        <v>2100</v>
      </c>
      <c r="H276" s="465">
        <v>298781.93</v>
      </c>
      <c r="I276" s="621">
        <f t="shared" si="13"/>
        <v>7.0285375022512237E-3</v>
      </c>
      <c r="J276" s="529">
        <v>18661</v>
      </c>
      <c r="K276" s="569">
        <f t="shared" si="14"/>
        <v>6.3256837520261011E-2</v>
      </c>
      <c r="L276" s="469">
        <f t="shared" si="15"/>
        <v>8179.026564061036</v>
      </c>
      <c r="M276" s="451" t="s">
        <v>173</v>
      </c>
    </row>
    <row r="277" spans="5:21" x14ac:dyDescent="0.25">
      <c r="E277" s="454" t="s">
        <v>111</v>
      </c>
      <c r="F277" s="449">
        <v>3218</v>
      </c>
      <c r="G277" s="468">
        <v>2100</v>
      </c>
      <c r="H277" s="465">
        <v>298781.93</v>
      </c>
      <c r="I277" s="621">
        <f t="shared" si="13"/>
        <v>7.0285375022512237E-3</v>
      </c>
      <c r="J277" s="529">
        <v>6683464.2000000002</v>
      </c>
      <c r="K277" s="569">
        <f t="shared" si="14"/>
        <v>22.617833682244438</v>
      </c>
      <c r="L277" s="469">
        <f t="shared" si="15"/>
        <v>8201.6443977432809</v>
      </c>
      <c r="M277" s="451" t="s">
        <v>173</v>
      </c>
    </row>
    <row r="278" spans="5:21" x14ac:dyDescent="0.25">
      <c r="E278" s="454" t="s">
        <v>111</v>
      </c>
      <c r="F278" s="449">
        <v>24</v>
      </c>
      <c r="G278" s="468">
        <v>2100</v>
      </c>
      <c r="H278" s="465">
        <v>298781.93</v>
      </c>
      <c r="I278" s="621">
        <f t="shared" si="13"/>
        <v>7.0285375022512237E-3</v>
      </c>
      <c r="J278" s="529">
        <v>49845.599999999999</v>
      </c>
      <c r="K278" s="569">
        <f t="shared" si="14"/>
        <v>0.16868490005402936</v>
      </c>
      <c r="L278" s="469">
        <f t="shared" si="15"/>
        <v>8201.8130826433353</v>
      </c>
      <c r="M278" s="451" t="s">
        <v>173</v>
      </c>
    </row>
    <row r="279" spans="5:21" x14ac:dyDescent="0.25">
      <c r="E279" s="454" t="s">
        <v>111</v>
      </c>
      <c r="F279" s="449">
        <v>1000</v>
      </c>
      <c r="G279" s="468">
        <v>2100</v>
      </c>
      <c r="H279" s="465">
        <v>298781.93</v>
      </c>
      <c r="I279" s="621">
        <f t="shared" si="13"/>
        <v>7.0285375022512237E-3</v>
      </c>
      <c r="J279" s="529">
        <v>2076900</v>
      </c>
      <c r="K279" s="569">
        <f t="shared" si="14"/>
        <v>7.0285375022512238</v>
      </c>
      <c r="L279" s="469">
        <f t="shared" si="15"/>
        <v>8208.8416201455857</v>
      </c>
      <c r="M279" s="451" t="s">
        <v>173</v>
      </c>
    </row>
    <row r="280" spans="5:21" x14ac:dyDescent="0.25">
      <c r="E280" s="454" t="s">
        <v>111</v>
      </c>
      <c r="F280" s="449">
        <v>13452</v>
      </c>
      <c r="G280" s="468">
        <v>2100</v>
      </c>
      <c r="H280" s="465">
        <v>298781.93</v>
      </c>
      <c r="I280" s="621">
        <f t="shared" si="13"/>
        <v>7.0285375022512237E-3</v>
      </c>
      <c r="J280" s="529">
        <v>27938458.800000001</v>
      </c>
      <c r="K280" s="569">
        <f t="shared" si="14"/>
        <v>94.547886480283466</v>
      </c>
      <c r="L280" s="469">
        <f t="shared" si="15"/>
        <v>8303.3895066258683</v>
      </c>
      <c r="M280" s="451" t="s">
        <v>173</v>
      </c>
    </row>
    <row r="281" spans="5:21" x14ac:dyDescent="0.25">
      <c r="E281" s="454" t="s">
        <v>111</v>
      </c>
      <c r="F281" s="449">
        <v>100</v>
      </c>
      <c r="G281" s="468">
        <v>2200</v>
      </c>
      <c r="H281" s="465">
        <v>298781.93</v>
      </c>
      <c r="I281" s="621">
        <f t="shared" si="13"/>
        <v>7.3632297642631872E-3</v>
      </c>
      <c r="J281" s="529">
        <v>217580</v>
      </c>
      <c r="K281" s="569">
        <f t="shared" si="14"/>
        <v>0.73632297642631872</v>
      </c>
      <c r="L281" s="469">
        <f t="shared" si="15"/>
        <v>8304.1258296022952</v>
      </c>
      <c r="M281" s="451" t="s">
        <v>173</v>
      </c>
    </row>
    <row r="282" spans="5:21" x14ac:dyDescent="0.25">
      <c r="E282" s="454">
        <v>44057</v>
      </c>
      <c r="F282" s="449">
        <v>1000000</v>
      </c>
      <c r="G282" s="468">
        <v>2.2799999999999998</v>
      </c>
      <c r="H282" s="465">
        <v>298781.93</v>
      </c>
      <c r="I282" s="621">
        <f t="shared" si="13"/>
        <v>7.6309835738727572E-6</v>
      </c>
      <c r="J282" s="529">
        <v>2254920</v>
      </c>
      <c r="K282" s="573">
        <f t="shared" si="14"/>
        <v>7.6309835738727569</v>
      </c>
      <c r="L282" s="469">
        <f t="shared" si="15"/>
        <v>8311.7568131761673</v>
      </c>
      <c r="M282" s="476" t="s">
        <v>175</v>
      </c>
    </row>
    <row r="283" spans="5:21" x14ac:dyDescent="0.25">
      <c r="E283" s="454">
        <v>44057</v>
      </c>
      <c r="F283" s="449">
        <v>22300</v>
      </c>
      <c r="G283" s="468">
        <v>2.2799999999999998</v>
      </c>
      <c r="H283" s="465">
        <v>298781.93</v>
      </c>
      <c r="I283" s="621">
        <f t="shared" si="13"/>
        <v>7.6309835738727572E-6</v>
      </c>
      <c r="J283" s="529">
        <v>50284.715999999993</v>
      </c>
      <c r="K283" s="573">
        <f t="shared" si="14"/>
        <v>0.1701709336973625</v>
      </c>
      <c r="L283" s="469">
        <f t="shared" si="15"/>
        <v>8311.9269841098649</v>
      </c>
      <c r="M283" s="476" t="s">
        <v>175</v>
      </c>
    </row>
    <row r="284" spans="5:21" x14ac:dyDescent="0.25">
      <c r="E284" s="454">
        <v>44057</v>
      </c>
      <c r="F284" s="449">
        <v>30990</v>
      </c>
      <c r="G284" s="468">
        <v>2.2799999999999998</v>
      </c>
      <c r="H284" s="465">
        <v>298781.93</v>
      </c>
      <c r="I284" s="621">
        <f t="shared" si="13"/>
        <v>7.6309835738727572E-6</v>
      </c>
      <c r="J284" s="529">
        <v>69879.970799999996</v>
      </c>
      <c r="K284" s="573">
        <f t="shared" si="14"/>
        <v>0.23648418095431675</v>
      </c>
      <c r="L284" s="469">
        <f t="shared" si="15"/>
        <v>8312.1634682908189</v>
      </c>
      <c r="M284" s="476" t="s">
        <v>175</v>
      </c>
    </row>
    <row r="285" spans="5:21" x14ac:dyDescent="0.25">
      <c r="E285" s="454">
        <v>44057</v>
      </c>
      <c r="F285" s="449">
        <v>1000</v>
      </c>
      <c r="G285" s="468">
        <v>2.2799999999999998</v>
      </c>
      <c r="H285" s="465">
        <v>298781.93</v>
      </c>
      <c r="I285" s="621">
        <f t="shared" si="13"/>
        <v>7.6309835738727572E-6</v>
      </c>
      <c r="J285" s="529">
        <v>2207.1999999999998</v>
      </c>
      <c r="K285" s="573">
        <f t="shared" si="14"/>
        <v>7.6309835738727575E-3</v>
      </c>
      <c r="L285" s="469">
        <f t="shared" si="15"/>
        <v>8312.171099274392</v>
      </c>
      <c r="M285" s="476" t="s">
        <v>175</v>
      </c>
    </row>
    <row r="286" spans="5:21" x14ac:dyDescent="0.25">
      <c r="E286" s="454">
        <v>44057</v>
      </c>
      <c r="F286" s="449">
        <v>400250</v>
      </c>
      <c r="G286" s="468">
        <v>2.2799999999999998</v>
      </c>
      <c r="H286" s="465">
        <v>298781.93</v>
      </c>
      <c r="I286" s="621">
        <f t="shared" si="13"/>
        <v>7.6309835738727572E-6</v>
      </c>
      <c r="J286" s="529">
        <v>902531.73</v>
      </c>
      <c r="K286" s="573">
        <f t="shared" si="14"/>
        <v>3.0543011754425713</v>
      </c>
      <c r="L286" s="469">
        <f t="shared" si="15"/>
        <v>8315.2254004498354</v>
      </c>
      <c r="M286" s="476" t="s">
        <v>175</v>
      </c>
    </row>
    <row r="287" spans="5:21" x14ac:dyDescent="0.25">
      <c r="E287" s="454">
        <v>44057</v>
      </c>
      <c r="F287" s="449">
        <v>251248</v>
      </c>
      <c r="G287" s="468">
        <v>2.2799999999999998</v>
      </c>
      <c r="H287" s="465">
        <v>298781.93</v>
      </c>
      <c r="I287" s="621">
        <f t="shared" si="13"/>
        <v>7.6309835738727572E-6</v>
      </c>
      <c r="J287" s="529">
        <v>566544.14015999995</v>
      </c>
      <c r="K287" s="573">
        <f t="shared" si="14"/>
        <v>1.9172693609683824</v>
      </c>
      <c r="L287" s="469">
        <f t="shared" si="15"/>
        <v>8317.1426698108044</v>
      </c>
      <c r="M287" s="476" t="s">
        <v>175</v>
      </c>
    </row>
    <row r="288" spans="5:21" x14ac:dyDescent="0.25">
      <c r="E288" s="454">
        <v>44057</v>
      </c>
      <c r="F288" s="449">
        <v>3294212</v>
      </c>
      <c r="G288" s="468">
        <v>2.2799999999999998</v>
      </c>
      <c r="H288" s="465">
        <v>298781.93</v>
      </c>
      <c r="I288" s="621">
        <f t="shared" si="13"/>
        <v>7.6309835738727572E-6</v>
      </c>
      <c r="J288" s="529">
        <v>7428184.5230399994</v>
      </c>
      <c r="K288" s="573">
        <f t="shared" si="14"/>
        <v>25.138077660854524</v>
      </c>
      <c r="L288" s="469">
        <f t="shared" si="15"/>
        <v>8342.2807474716592</v>
      </c>
      <c r="M288" s="476" t="s">
        <v>175</v>
      </c>
    </row>
    <row r="289" spans="5:13" x14ac:dyDescent="0.25">
      <c r="E289" s="454" t="s">
        <v>100</v>
      </c>
      <c r="F289" s="449">
        <v>352</v>
      </c>
      <c r="G289" s="468">
        <v>2850</v>
      </c>
      <c r="H289" s="465">
        <v>294821.82</v>
      </c>
      <c r="I289" s="621">
        <f t="shared" si="13"/>
        <v>9.6668557300134701E-3</v>
      </c>
      <c r="J289" s="529">
        <v>992164.8</v>
      </c>
      <c r="K289" s="569">
        <f t="shared" si="14"/>
        <v>3.4027332169647413</v>
      </c>
      <c r="L289" s="469">
        <f t="shared" si="15"/>
        <v>8345.6834806886236</v>
      </c>
      <c r="M289" s="451" t="s">
        <v>173</v>
      </c>
    </row>
    <row r="290" spans="5:13" x14ac:dyDescent="0.25">
      <c r="E290" s="454" t="s">
        <v>100</v>
      </c>
      <c r="F290" s="449">
        <v>1164</v>
      </c>
      <c r="G290" s="468">
        <v>2850</v>
      </c>
      <c r="H290" s="465">
        <v>294821.82</v>
      </c>
      <c r="I290" s="621">
        <f t="shared" si="13"/>
        <v>9.6668557300134701E-3</v>
      </c>
      <c r="J290" s="529">
        <v>3280908.6</v>
      </c>
      <c r="K290" s="569">
        <f t="shared" si="14"/>
        <v>11.25222006973568</v>
      </c>
      <c r="L290" s="469">
        <f t="shared" si="15"/>
        <v>8356.9357007583585</v>
      </c>
      <c r="M290" s="451" t="s">
        <v>173</v>
      </c>
    </row>
    <row r="291" spans="5:13" x14ac:dyDescent="0.25">
      <c r="E291" s="451" t="s">
        <v>100</v>
      </c>
      <c r="F291" s="449">
        <v>1</v>
      </c>
      <c r="G291" s="450">
        <v>40000</v>
      </c>
      <c r="H291" s="453">
        <v>294821.82</v>
      </c>
      <c r="I291" s="622">
        <f t="shared" si="13"/>
        <v>0.13567516814053993</v>
      </c>
      <c r="J291" s="529">
        <v>39550</v>
      </c>
      <c r="K291" s="572">
        <f t="shared" si="14"/>
        <v>0.13567516814053993</v>
      </c>
      <c r="L291" s="477">
        <f t="shared" si="15"/>
        <v>8357.0713759264981</v>
      </c>
      <c r="M291" s="451" t="s">
        <v>197</v>
      </c>
    </row>
    <row r="292" spans="5:13" x14ac:dyDescent="0.25">
      <c r="E292" s="451" t="s">
        <v>60</v>
      </c>
      <c r="F292" s="449">
        <v>1</v>
      </c>
      <c r="G292" s="450">
        <v>40000.01</v>
      </c>
      <c r="H292" s="453">
        <v>310272.28999999998</v>
      </c>
      <c r="I292" s="622">
        <f t="shared" si="13"/>
        <v>0.12891905364800707</v>
      </c>
      <c r="J292" s="529">
        <v>39550.009900000005</v>
      </c>
      <c r="K292" s="572">
        <f t="shared" si="14"/>
        <v>0.12891905364800707</v>
      </c>
      <c r="L292" s="477">
        <f t="shared" si="15"/>
        <v>8357.2002949801463</v>
      </c>
      <c r="M292" s="451" t="s">
        <v>197</v>
      </c>
    </row>
    <row r="293" spans="5:13" x14ac:dyDescent="0.25">
      <c r="E293" s="454">
        <v>44064</v>
      </c>
      <c r="F293" s="449">
        <v>3</v>
      </c>
      <c r="G293" s="468">
        <v>350000</v>
      </c>
      <c r="H293" s="465">
        <v>306993</v>
      </c>
      <c r="I293" s="621">
        <f t="shared" si="13"/>
        <v>1.1400911421433062</v>
      </c>
      <c r="J293" s="529">
        <v>1038450</v>
      </c>
      <c r="K293" s="571">
        <f t="shared" si="14"/>
        <v>3.4202734264299188</v>
      </c>
      <c r="L293" s="469">
        <f t="shared" si="15"/>
        <v>8360.6205684065753</v>
      </c>
      <c r="M293" s="476" t="s">
        <v>209</v>
      </c>
    </row>
    <row r="294" spans="5:13" x14ac:dyDescent="0.25">
      <c r="E294" s="454" t="s">
        <v>62</v>
      </c>
      <c r="F294" s="449">
        <v>10000</v>
      </c>
      <c r="G294" s="468">
        <v>2995</v>
      </c>
      <c r="H294" s="465">
        <v>317382.73</v>
      </c>
      <c r="I294" s="621">
        <f t="shared" si="13"/>
        <v>9.4365562990777734E-3</v>
      </c>
      <c r="J294" s="529">
        <v>29620550</v>
      </c>
      <c r="K294" s="571">
        <f t="shared" si="14"/>
        <v>94.365562990777732</v>
      </c>
      <c r="L294" s="469">
        <f t="shared" si="15"/>
        <v>8454.9861313973524</v>
      </c>
      <c r="M294" s="451" t="s">
        <v>173</v>
      </c>
    </row>
    <row r="295" spans="5:13" x14ac:dyDescent="0.25">
      <c r="E295" s="454" t="s">
        <v>64</v>
      </c>
      <c r="F295" s="449">
        <v>12</v>
      </c>
      <c r="G295" s="468">
        <v>106</v>
      </c>
      <c r="H295" s="465">
        <v>333093.27</v>
      </c>
      <c r="I295" s="621">
        <f t="shared" si="13"/>
        <v>3.1822918547708872E-4</v>
      </c>
      <c r="J295" s="529">
        <v>1209.28</v>
      </c>
      <c r="K295" s="569">
        <f t="shared" si="14"/>
        <v>3.8187502257250646E-3</v>
      </c>
      <c r="L295" s="469">
        <f t="shared" si="15"/>
        <v>8454.9899501475775</v>
      </c>
      <c r="M295" s="451" t="s">
        <v>201</v>
      </c>
    </row>
    <row r="296" spans="5:13" x14ac:dyDescent="0.25">
      <c r="E296" s="454" t="s">
        <v>64</v>
      </c>
      <c r="F296" s="449">
        <v>1163</v>
      </c>
      <c r="G296" s="468">
        <v>106</v>
      </c>
      <c r="H296" s="465">
        <v>333093.27</v>
      </c>
      <c r="I296" s="621">
        <f t="shared" si="13"/>
        <v>3.1822918547708872E-4</v>
      </c>
      <c r="J296" s="529">
        <v>121921.942</v>
      </c>
      <c r="K296" s="569">
        <f t="shared" si="14"/>
        <v>0.37010054270985415</v>
      </c>
      <c r="L296" s="469">
        <f t="shared" si="15"/>
        <v>8455.3600506902876</v>
      </c>
      <c r="M296" s="451" t="s">
        <v>201</v>
      </c>
    </row>
    <row r="297" spans="5:13" x14ac:dyDescent="0.25">
      <c r="E297" s="454" t="s">
        <v>64</v>
      </c>
      <c r="F297" s="449">
        <v>6</v>
      </c>
      <c r="G297" s="468">
        <v>106</v>
      </c>
      <c r="H297" s="465">
        <v>333093.27</v>
      </c>
      <c r="I297" s="621">
        <f t="shared" si="13"/>
        <v>3.1822918547708872E-4</v>
      </c>
      <c r="J297" s="529">
        <v>579.64</v>
      </c>
      <c r="K297" s="569">
        <f t="shared" si="14"/>
        <v>1.9093751128625323E-3</v>
      </c>
      <c r="L297" s="469">
        <f t="shared" si="15"/>
        <v>8455.3619600654001</v>
      </c>
      <c r="M297" s="451" t="s">
        <v>201</v>
      </c>
    </row>
    <row r="298" spans="5:13" x14ac:dyDescent="0.25">
      <c r="E298" s="454" t="s">
        <v>64</v>
      </c>
      <c r="F298" s="449">
        <v>3819</v>
      </c>
      <c r="G298" s="468">
        <v>106</v>
      </c>
      <c r="H298" s="465">
        <v>333093.27</v>
      </c>
      <c r="I298" s="621">
        <f t="shared" si="13"/>
        <v>3.1822918547708872E-4</v>
      </c>
      <c r="J298" s="529">
        <v>400361.04599999991</v>
      </c>
      <c r="K298" s="569">
        <f t="shared" si="14"/>
        <v>1.2153172593370019</v>
      </c>
      <c r="L298" s="469">
        <f t="shared" si="15"/>
        <v>8456.5772773247372</v>
      </c>
      <c r="M298" s="451" t="s">
        <v>201</v>
      </c>
    </row>
    <row r="299" spans="5:13" x14ac:dyDescent="0.25">
      <c r="E299" s="454" t="s">
        <v>64</v>
      </c>
      <c r="F299" s="449">
        <v>450</v>
      </c>
      <c r="G299" s="468">
        <v>107</v>
      </c>
      <c r="H299" s="465">
        <v>333093.27</v>
      </c>
      <c r="I299" s="621">
        <f t="shared" si="13"/>
        <v>3.212313476042311E-4</v>
      </c>
      <c r="J299" s="529">
        <v>47618.5</v>
      </c>
      <c r="K299" s="569">
        <f t="shared" si="14"/>
        <v>0.144554106421904</v>
      </c>
      <c r="L299" s="469">
        <f t="shared" si="15"/>
        <v>8456.7218314311594</v>
      </c>
      <c r="M299" s="451" t="s">
        <v>201</v>
      </c>
    </row>
    <row r="300" spans="5:13" x14ac:dyDescent="0.25">
      <c r="E300" s="454" t="s">
        <v>67</v>
      </c>
      <c r="F300" s="449">
        <v>2</v>
      </c>
      <c r="G300" s="468">
        <v>119</v>
      </c>
      <c r="H300" s="465">
        <v>346053.78</v>
      </c>
      <c r="I300" s="621">
        <f t="shared" si="13"/>
        <v>3.4387718579464727E-4</v>
      </c>
      <c r="J300" s="529">
        <v>185.62</v>
      </c>
      <c r="K300" s="569">
        <f t="shared" si="14"/>
        <v>6.8775437158929455E-4</v>
      </c>
      <c r="L300" s="469">
        <f t="shared" si="15"/>
        <v>8456.7225191855305</v>
      </c>
      <c r="M300" s="451" t="s">
        <v>201</v>
      </c>
    </row>
    <row r="301" spans="5:13" x14ac:dyDescent="0.25">
      <c r="E301" s="454" t="s">
        <v>67</v>
      </c>
      <c r="F301" s="449">
        <v>1222</v>
      </c>
      <c r="G301" s="468">
        <v>119</v>
      </c>
      <c r="H301" s="465">
        <v>346053.78</v>
      </c>
      <c r="I301" s="621">
        <f t="shared" si="13"/>
        <v>3.4387718579464727E-4</v>
      </c>
      <c r="J301" s="529">
        <v>143818.402</v>
      </c>
      <c r="K301" s="569">
        <f t="shared" si="14"/>
        <v>0.42021792104105898</v>
      </c>
      <c r="L301" s="469">
        <f t="shared" si="15"/>
        <v>8457.1427371065711</v>
      </c>
      <c r="M301" s="451" t="s">
        <v>201</v>
      </c>
    </row>
    <row r="302" spans="5:13" x14ac:dyDescent="0.25">
      <c r="E302" s="454" t="s">
        <v>70</v>
      </c>
      <c r="F302" s="449">
        <v>20000</v>
      </c>
      <c r="G302" s="468">
        <v>3150</v>
      </c>
      <c r="H302" s="465">
        <v>364023.12</v>
      </c>
      <c r="I302" s="621">
        <f t="shared" si="13"/>
        <v>8.6532965268799403E-3</v>
      </c>
      <c r="J302" s="529">
        <v>62307000</v>
      </c>
      <c r="K302" s="569">
        <f t="shared" si="14"/>
        <v>173.0659305375988</v>
      </c>
      <c r="L302" s="469">
        <f t="shared" si="15"/>
        <v>8630.2086676441704</v>
      </c>
      <c r="M302" s="451" t="s">
        <v>173</v>
      </c>
    </row>
    <row r="303" spans="5:13" x14ac:dyDescent="0.25">
      <c r="E303" s="454" t="s">
        <v>70</v>
      </c>
      <c r="F303" s="449">
        <v>40000</v>
      </c>
      <c r="G303" s="468">
        <v>3150</v>
      </c>
      <c r="H303" s="465">
        <v>364023.12</v>
      </c>
      <c r="I303" s="621">
        <f t="shared" si="13"/>
        <v>8.6532965268799403E-3</v>
      </c>
      <c r="J303" s="529">
        <v>124614000</v>
      </c>
      <c r="K303" s="569">
        <f t="shared" si="14"/>
        <v>346.13186107519761</v>
      </c>
      <c r="L303" s="469">
        <f t="shared" si="15"/>
        <v>8976.3405287193673</v>
      </c>
      <c r="M303" s="451" t="s">
        <v>173</v>
      </c>
    </row>
    <row r="304" spans="5:13" x14ac:dyDescent="0.25">
      <c r="E304" s="454" t="s">
        <v>71</v>
      </c>
      <c r="F304" s="449">
        <v>254</v>
      </c>
      <c r="G304" s="468">
        <v>3200</v>
      </c>
      <c r="H304" s="465">
        <v>369201.91999999998</v>
      </c>
      <c r="I304" s="621">
        <f t="shared" si="13"/>
        <v>8.6673438751347781E-3</v>
      </c>
      <c r="J304" s="529">
        <v>803859.2</v>
      </c>
      <c r="K304" s="569">
        <f t="shared" si="14"/>
        <v>2.2015053442842336</v>
      </c>
      <c r="L304" s="469">
        <f t="shared" si="15"/>
        <v>8978.542034063652</v>
      </c>
      <c r="M304" s="451" t="s">
        <v>173</v>
      </c>
    </row>
    <row r="305" spans="5:13" x14ac:dyDescent="0.25">
      <c r="E305" s="454" t="s">
        <v>71</v>
      </c>
      <c r="F305" s="449">
        <v>24746</v>
      </c>
      <c r="G305" s="468">
        <v>3200</v>
      </c>
      <c r="H305" s="465">
        <v>369201.91999999998</v>
      </c>
      <c r="I305" s="621">
        <f t="shared" si="13"/>
        <v>8.6673438751347781E-3</v>
      </c>
      <c r="J305" s="529">
        <v>78316140.799999997</v>
      </c>
      <c r="K305" s="569">
        <f t="shared" si="14"/>
        <v>214.48209153408521</v>
      </c>
      <c r="L305" s="469">
        <f t="shared" si="15"/>
        <v>9193.024125597738</v>
      </c>
      <c r="M305" s="451" t="s">
        <v>173</v>
      </c>
    </row>
    <row r="306" spans="5:13" x14ac:dyDescent="0.25">
      <c r="E306" s="454" t="s">
        <v>71</v>
      </c>
      <c r="F306" s="449">
        <v>50000</v>
      </c>
      <c r="G306" s="468">
        <v>3200</v>
      </c>
      <c r="H306" s="465">
        <v>369201.91999999998</v>
      </c>
      <c r="I306" s="621">
        <f t="shared" si="13"/>
        <v>8.6673438751347781E-3</v>
      </c>
      <c r="J306" s="529">
        <v>158240000</v>
      </c>
      <c r="K306" s="569">
        <f t="shared" si="14"/>
        <v>433.36719375673891</v>
      </c>
      <c r="L306" s="469">
        <f t="shared" si="15"/>
        <v>9626.3913193544777</v>
      </c>
      <c r="M306" s="451" t="s">
        <v>173</v>
      </c>
    </row>
    <row r="307" spans="5:13" x14ac:dyDescent="0.25">
      <c r="E307" s="454" t="s">
        <v>71</v>
      </c>
      <c r="F307" s="449">
        <v>25000</v>
      </c>
      <c r="G307" s="468">
        <v>3200</v>
      </c>
      <c r="H307" s="465">
        <v>369201.91999999998</v>
      </c>
      <c r="I307" s="621">
        <f t="shared" si="13"/>
        <v>8.6673438751347781E-3</v>
      </c>
      <c r="J307" s="529">
        <v>79120000</v>
      </c>
      <c r="K307" s="569">
        <f t="shared" si="14"/>
        <v>216.68359687836946</v>
      </c>
      <c r="L307" s="469">
        <f t="shared" si="15"/>
        <v>9843.0749162328466</v>
      </c>
      <c r="M307" s="451" t="s">
        <v>173</v>
      </c>
    </row>
    <row r="308" spans="5:13" x14ac:dyDescent="0.25">
      <c r="E308" s="454">
        <v>44112</v>
      </c>
      <c r="F308" s="449">
        <v>2</v>
      </c>
      <c r="G308" s="468">
        <v>120000</v>
      </c>
      <c r="H308" s="465">
        <v>472323.92</v>
      </c>
      <c r="I308" s="621">
        <f t="shared" si="13"/>
        <v>0.25406293206577385</v>
      </c>
      <c r="J308" s="529">
        <v>237360</v>
      </c>
      <c r="K308" s="571">
        <f t="shared" si="14"/>
        <v>0.5081258641315477</v>
      </c>
      <c r="L308" s="469">
        <f t="shared" si="15"/>
        <v>9843.5830420969778</v>
      </c>
      <c r="M308" s="451" t="s">
        <v>181</v>
      </c>
    </row>
    <row r="309" spans="5:13" x14ac:dyDescent="0.25">
      <c r="E309" s="454">
        <v>44112</v>
      </c>
      <c r="F309" s="449">
        <v>28</v>
      </c>
      <c r="G309" s="468">
        <v>120000</v>
      </c>
      <c r="H309" s="465">
        <v>472323.92</v>
      </c>
      <c r="I309" s="621">
        <f t="shared" si="13"/>
        <v>0.25406293206577385</v>
      </c>
      <c r="J309" s="529">
        <v>3323040</v>
      </c>
      <c r="K309" s="571">
        <f t="shared" si="14"/>
        <v>7.1137620978416676</v>
      </c>
      <c r="L309" s="469">
        <f t="shared" si="15"/>
        <v>9850.6968041948203</v>
      </c>
      <c r="M309" s="451" t="s">
        <v>181</v>
      </c>
    </row>
    <row r="310" spans="5:13" x14ac:dyDescent="0.25">
      <c r="E310" s="454" t="s">
        <v>88</v>
      </c>
      <c r="F310" s="449">
        <v>3562</v>
      </c>
      <c r="G310" s="468">
        <v>3200</v>
      </c>
      <c r="H310" s="465">
        <v>460012.36</v>
      </c>
      <c r="I310" s="621">
        <f t="shared" si="13"/>
        <v>6.956334825438169E-3</v>
      </c>
      <c r="J310" s="529">
        <v>11273017.6</v>
      </c>
      <c r="K310" s="569">
        <f t="shared" si="14"/>
        <v>24.778464648210758</v>
      </c>
      <c r="L310" s="469">
        <f t="shared" si="15"/>
        <v>9875.4752688430308</v>
      </c>
      <c r="M310" s="451" t="s">
        <v>173</v>
      </c>
    </row>
    <row r="311" spans="5:13" x14ac:dyDescent="0.25">
      <c r="E311" s="454" t="s">
        <v>88</v>
      </c>
      <c r="F311" s="449">
        <v>26438</v>
      </c>
      <c r="G311" s="468">
        <v>3200</v>
      </c>
      <c r="H311" s="465">
        <v>460012.36</v>
      </c>
      <c r="I311" s="621">
        <f t="shared" si="13"/>
        <v>6.956334825438169E-3</v>
      </c>
      <c r="J311" s="529">
        <v>83670982.400000006</v>
      </c>
      <c r="K311" s="569">
        <f t="shared" si="14"/>
        <v>183.91158011493431</v>
      </c>
      <c r="L311" s="469">
        <f t="shared" si="15"/>
        <v>10059.386848957965</v>
      </c>
      <c r="M311" s="451" t="s">
        <v>173</v>
      </c>
    </row>
    <row r="312" spans="5:13" x14ac:dyDescent="0.25">
      <c r="E312" s="454" t="s">
        <v>88</v>
      </c>
      <c r="F312" s="449">
        <v>1062</v>
      </c>
      <c r="G312" s="468">
        <v>3200</v>
      </c>
      <c r="H312" s="465">
        <v>460012.36</v>
      </c>
      <c r="I312" s="621">
        <f t="shared" si="13"/>
        <v>6.956334825438169E-3</v>
      </c>
      <c r="J312" s="529">
        <v>3361017.6</v>
      </c>
      <c r="K312" s="569">
        <f t="shared" si="14"/>
        <v>7.3876275846153359</v>
      </c>
      <c r="L312" s="469">
        <f t="shared" si="15"/>
        <v>10066.774476542581</v>
      </c>
      <c r="M312" s="451" t="s">
        <v>173</v>
      </c>
    </row>
    <row r="313" spans="5:13" x14ac:dyDescent="0.25">
      <c r="E313" s="454" t="s">
        <v>88</v>
      </c>
      <c r="F313" s="449">
        <v>900</v>
      </c>
      <c r="G313" s="468">
        <v>3200</v>
      </c>
      <c r="H313" s="465">
        <v>460012.36</v>
      </c>
      <c r="I313" s="621">
        <f t="shared" si="13"/>
        <v>6.956334825438169E-3</v>
      </c>
      <c r="J313" s="529">
        <v>2848320</v>
      </c>
      <c r="K313" s="569">
        <f t="shared" si="14"/>
        <v>6.2607013428943521</v>
      </c>
      <c r="L313" s="469">
        <f t="shared" si="15"/>
        <v>10073.035177885477</v>
      </c>
      <c r="M313" s="451" t="s">
        <v>173</v>
      </c>
    </row>
    <row r="314" spans="5:13" x14ac:dyDescent="0.25">
      <c r="E314" s="454" t="s">
        <v>88</v>
      </c>
      <c r="F314" s="449">
        <v>68038</v>
      </c>
      <c r="G314" s="468">
        <v>3200</v>
      </c>
      <c r="H314" s="465">
        <v>460012.36</v>
      </c>
      <c r="I314" s="621">
        <f t="shared" si="13"/>
        <v>6.956334825438169E-3</v>
      </c>
      <c r="J314" s="529">
        <v>215326662.40000001</v>
      </c>
      <c r="K314" s="569">
        <f t="shared" si="14"/>
        <v>473.29510885316216</v>
      </c>
      <c r="L314" s="469">
        <f t="shared" si="15"/>
        <v>10546.330286738639</v>
      </c>
      <c r="M314" s="451" t="s">
        <v>173</v>
      </c>
    </row>
    <row r="315" spans="5:13" x14ac:dyDescent="0.25">
      <c r="E315" s="454" t="s">
        <v>90</v>
      </c>
      <c r="F315" s="449">
        <v>10000</v>
      </c>
      <c r="G315" s="468">
        <v>3270</v>
      </c>
      <c r="H315" s="465">
        <v>470183.51</v>
      </c>
      <c r="I315" s="621">
        <f t="shared" si="13"/>
        <v>6.9547313558486982E-3</v>
      </c>
      <c r="J315" s="529">
        <v>32340300</v>
      </c>
      <c r="K315" s="569">
        <f t="shared" si="14"/>
        <v>69.547313558486977</v>
      </c>
      <c r="L315" s="469">
        <f t="shared" si="15"/>
        <v>10615.877600297126</v>
      </c>
      <c r="M315" s="451" t="s">
        <v>173</v>
      </c>
    </row>
    <row r="316" spans="5:13" x14ac:dyDescent="0.25">
      <c r="E316" s="454" t="s">
        <v>90</v>
      </c>
      <c r="F316" s="449">
        <v>9210</v>
      </c>
      <c r="G316" s="468">
        <v>3270</v>
      </c>
      <c r="H316" s="465">
        <v>470183.51</v>
      </c>
      <c r="I316" s="621">
        <f t="shared" si="13"/>
        <v>6.9547313558486982E-3</v>
      </c>
      <c r="J316" s="529">
        <v>29785416.300000001</v>
      </c>
      <c r="K316" s="569">
        <f t="shared" si="14"/>
        <v>64.05307578736651</v>
      </c>
      <c r="L316" s="469">
        <f t="shared" si="15"/>
        <v>10679.930676084492</v>
      </c>
      <c r="M316" s="451" t="s">
        <v>173</v>
      </c>
    </row>
    <row r="317" spans="5:13" x14ac:dyDescent="0.25">
      <c r="E317" s="454" t="s">
        <v>104</v>
      </c>
      <c r="F317" s="449">
        <v>8</v>
      </c>
      <c r="G317" s="468">
        <v>76000</v>
      </c>
      <c r="H317" s="465">
        <v>500116.38</v>
      </c>
      <c r="I317" s="621">
        <f t="shared" si="13"/>
        <v>0.15196462871302074</v>
      </c>
      <c r="J317" s="529">
        <v>601312</v>
      </c>
      <c r="K317" s="569">
        <f t="shared" si="14"/>
        <v>1.215717029704166</v>
      </c>
      <c r="L317" s="469">
        <f t="shared" si="15"/>
        <v>10681.146393114197</v>
      </c>
      <c r="M317" s="451" t="s">
        <v>202</v>
      </c>
    </row>
    <row r="318" spans="5:13" x14ac:dyDescent="0.25">
      <c r="E318" s="454" t="s">
        <v>104</v>
      </c>
      <c r="F318" s="449">
        <v>12</v>
      </c>
      <c r="G318" s="468">
        <v>76000</v>
      </c>
      <c r="H318" s="465">
        <v>500116.38</v>
      </c>
      <c r="I318" s="621">
        <f t="shared" si="13"/>
        <v>0.15196462871302074</v>
      </c>
      <c r="J318" s="529">
        <v>901968</v>
      </c>
      <c r="K318" s="569">
        <f t="shared" si="14"/>
        <v>1.8235755445562489</v>
      </c>
      <c r="L318" s="469">
        <f t="shared" si="15"/>
        <v>10682.969968658754</v>
      </c>
      <c r="M318" s="451" t="s">
        <v>202</v>
      </c>
    </row>
    <row r="319" spans="5:13" x14ac:dyDescent="0.25">
      <c r="E319" s="454" t="s">
        <v>104</v>
      </c>
      <c r="F319" s="449">
        <v>10</v>
      </c>
      <c r="G319" s="468">
        <v>76000</v>
      </c>
      <c r="H319" s="465">
        <v>500116.38</v>
      </c>
      <c r="I319" s="621">
        <f t="shared" si="13"/>
        <v>0.15196462871302074</v>
      </c>
      <c r="J319" s="529">
        <v>751640</v>
      </c>
      <c r="K319" s="569">
        <f t="shared" si="14"/>
        <v>1.5196462871302074</v>
      </c>
      <c r="L319" s="469">
        <f t="shared" si="15"/>
        <v>10684.489614945884</v>
      </c>
      <c r="M319" s="451" t="s">
        <v>202</v>
      </c>
    </row>
    <row r="320" spans="5:13" x14ac:dyDescent="0.25">
      <c r="E320" s="454" t="s">
        <v>104</v>
      </c>
      <c r="F320" s="449">
        <v>363</v>
      </c>
      <c r="G320" s="470">
        <v>112000</v>
      </c>
      <c r="H320" s="465">
        <v>500116.38</v>
      </c>
      <c r="I320" s="621">
        <f t="shared" si="13"/>
        <v>0.22394787389287268</v>
      </c>
      <c r="J320" s="529">
        <v>40208784</v>
      </c>
      <c r="K320" s="570">
        <f t="shared" si="14"/>
        <v>81.293078223112786</v>
      </c>
      <c r="L320" s="471">
        <f t="shared" si="15"/>
        <v>10765.782693168996</v>
      </c>
      <c r="M320" s="451" t="s">
        <v>172</v>
      </c>
    </row>
    <row r="321" spans="5:13" x14ac:dyDescent="0.25">
      <c r="E321" s="454" t="s">
        <v>104</v>
      </c>
      <c r="F321" s="449">
        <v>10</v>
      </c>
      <c r="G321" s="470">
        <v>112000</v>
      </c>
      <c r="H321" s="465">
        <v>500116.38</v>
      </c>
      <c r="I321" s="621">
        <f t="shared" si="13"/>
        <v>0.22394787389287268</v>
      </c>
      <c r="J321" s="529">
        <v>1107680</v>
      </c>
      <c r="K321" s="570">
        <f t="shared" si="14"/>
        <v>2.2394787389287267</v>
      </c>
      <c r="L321" s="471">
        <f t="shared" si="15"/>
        <v>10768.022171907925</v>
      </c>
      <c r="M321" s="451" t="s">
        <v>172</v>
      </c>
    </row>
    <row r="322" spans="5:13" x14ac:dyDescent="0.25">
      <c r="E322" s="454" t="s">
        <v>104</v>
      </c>
      <c r="F322" s="449">
        <v>10</v>
      </c>
      <c r="G322" s="470">
        <v>112000</v>
      </c>
      <c r="H322" s="465">
        <v>500116.38</v>
      </c>
      <c r="I322" s="621">
        <f t="shared" si="13"/>
        <v>0.22394787389287268</v>
      </c>
      <c r="J322" s="529">
        <v>1107680</v>
      </c>
      <c r="K322" s="570">
        <f t="shared" si="14"/>
        <v>2.2394787389287267</v>
      </c>
      <c r="L322" s="471">
        <f t="shared" si="15"/>
        <v>10770.261650646855</v>
      </c>
      <c r="M322" s="451" t="s">
        <v>172</v>
      </c>
    </row>
    <row r="323" spans="5:13" x14ac:dyDescent="0.25">
      <c r="E323" s="454" t="s">
        <v>104</v>
      </c>
      <c r="F323" s="449">
        <v>5</v>
      </c>
      <c r="G323" s="470">
        <v>112000</v>
      </c>
      <c r="H323" s="465">
        <v>500116.38</v>
      </c>
      <c r="I323" s="621">
        <f t="shared" ref="I323:I386" si="16">G323/H323</f>
        <v>0.22394787389287268</v>
      </c>
      <c r="J323" s="529">
        <v>553840</v>
      </c>
      <c r="K323" s="570">
        <f t="shared" ref="K323:K386" si="17">F323*I323</f>
        <v>1.1197393694643634</v>
      </c>
      <c r="L323" s="471">
        <f t="shared" si="15"/>
        <v>10771.381390016319</v>
      </c>
      <c r="M323" s="451" t="s">
        <v>172</v>
      </c>
    </row>
    <row r="324" spans="5:13" x14ac:dyDescent="0.25">
      <c r="E324" s="454" t="s">
        <v>104</v>
      </c>
      <c r="F324" s="449">
        <v>150000</v>
      </c>
      <c r="G324" s="468">
        <v>3250</v>
      </c>
      <c r="H324" s="465">
        <v>500116.38</v>
      </c>
      <c r="I324" s="621">
        <f t="shared" si="16"/>
        <v>6.4984874120699665E-3</v>
      </c>
      <c r="J324" s="529">
        <v>482137500</v>
      </c>
      <c r="K324" s="569">
        <f t="shared" si="17"/>
        <v>974.77311181049492</v>
      </c>
      <c r="L324" s="469">
        <f t="shared" ref="L324:L387" si="18">L323+K324</f>
        <v>11746.154501826813</v>
      </c>
      <c r="M324" s="451" t="s">
        <v>173</v>
      </c>
    </row>
    <row r="325" spans="5:13" x14ac:dyDescent="0.25">
      <c r="E325" s="454" t="s">
        <v>104</v>
      </c>
      <c r="F325" s="449">
        <v>18</v>
      </c>
      <c r="G325" s="468">
        <v>5450</v>
      </c>
      <c r="H325" s="465">
        <v>500116.38</v>
      </c>
      <c r="I325" s="621">
        <f t="shared" si="16"/>
        <v>1.0897463506394251E-2</v>
      </c>
      <c r="J325" s="529">
        <v>97020.9</v>
      </c>
      <c r="K325" s="569">
        <f t="shared" si="17"/>
        <v>0.19615434311509652</v>
      </c>
      <c r="L325" s="469">
        <f t="shared" si="18"/>
        <v>11746.350656169929</v>
      </c>
      <c r="M325" s="451" t="s">
        <v>184</v>
      </c>
    </row>
    <row r="326" spans="5:13" x14ac:dyDescent="0.25">
      <c r="E326" s="454" t="s">
        <v>104</v>
      </c>
      <c r="F326" s="449">
        <v>10</v>
      </c>
      <c r="G326" s="468">
        <v>14000</v>
      </c>
      <c r="H326" s="465">
        <v>500116.38</v>
      </c>
      <c r="I326" s="621">
        <f t="shared" si="16"/>
        <v>2.7993484236609086E-2</v>
      </c>
      <c r="J326" s="529">
        <v>138460</v>
      </c>
      <c r="K326" s="569">
        <f t="shared" si="17"/>
        <v>0.27993484236609084</v>
      </c>
      <c r="L326" s="469">
        <f t="shared" si="18"/>
        <v>11746.630591012296</v>
      </c>
      <c r="M326" s="451" t="s">
        <v>210</v>
      </c>
    </row>
    <row r="327" spans="5:13" x14ac:dyDescent="0.25">
      <c r="E327" s="454" t="s">
        <v>117</v>
      </c>
      <c r="F327" s="449">
        <v>12267</v>
      </c>
      <c r="G327" s="468">
        <v>3250</v>
      </c>
      <c r="H327" s="465">
        <v>540149.73</v>
      </c>
      <c r="I327" s="621">
        <f t="shared" si="16"/>
        <v>6.016850179671478E-3</v>
      </c>
      <c r="J327" s="529">
        <v>39429204.75</v>
      </c>
      <c r="K327" s="569">
        <f t="shared" si="17"/>
        <v>73.808701154030018</v>
      </c>
      <c r="L327" s="469">
        <f t="shared" si="18"/>
        <v>11820.439292166326</v>
      </c>
      <c r="M327" s="451" t="s">
        <v>173</v>
      </c>
    </row>
    <row r="328" spans="5:13" x14ac:dyDescent="0.25">
      <c r="E328" s="454" t="s">
        <v>117</v>
      </c>
      <c r="F328" s="449">
        <v>37733</v>
      </c>
      <c r="G328" s="468">
        <v>3250</v>
      </c>
      <c r="H328" s="465">
        <v>540149.73</v>
      </c>
      <c r="I328" s="621">
        <f t="shared" si="16"/>
        <v>6.016850179671478E-3</v>
      </c>
      <c r="J328" s="529">
        <v>121283295.25</v>
      </c>
      <c r="K328" s="569">
        <f t="shared" si="17"/>
        <v>227.03380782954389</v>
      </c>
      <c r="L328" s="469">
        <f t="shared" si="18"/>
        <v>12047.47309999587</v>
      </c>
      <c r="M328" s="451" t="s">
        <v>173</v>
      </c>
    </row>
    <row r="329" spans="5:13" x14ac:dyDescent="0.25">
      <c r="E329" s="454" t="s">
        <v>117</v>
      </c>
      <c r="F329" s="449">
        <v>943</v>
      </c>
      <c r="G329" s="468">
        <v>3260</v>
      </c>
      <c r="H329" s="465">
        <v>540149.73</v>
      </c>
      <c r="I329" s="621">
        <f t="shared" si="16"/>
        <v>6.0353635648396978E-3</v>
      </c>
      <c r="J329" s="529">
        <v>3040364.02</v>
      </c>
      <c r="K329" s="569">
        <f t="shared" si="17"/>
        <v>5.691347841643835</v>
      </c>
      <c r="L329" s="469">
        <f t="shared" si="18"/>
        <v>12053.164447837515</v>
      </c>
      <c r="M329" s="451" t="s">
        <v>173</v>
      </c>
    </row>
    <row r="330" spans="5:13" x14ac:dyDescent="0.25">
      <c r="E330" s="454" t="s">
        <v>117</v>
      </c>
      <c r="F330" s="449">
        <v>50</v>
      </c>
      <c r="G330" s="468">
        <v>3260</v>
      </c>
      <c r="H330" s="465">
        <v>540149.73</v>
      </c>
      <c r="I330" s="621">
        <f t="shared" si="16"/>
        <v>6.0353635648396978E-3</v>
      </c>
      <c r="J330" s="529">
        <v>161207</v>
      </c>
      <c r="K330" s="569">
        <f t="shared" si="17"/>
        <v>0.30176817824198487</v>
      </c>
      <c r="L330" s="469">
        <f t="shared" si="18"/>
        <v>12053.466216015757</v>
      </c>
      <c r="M330" s="451" t="s">
        <v>173</v>
      </c>
    </row>
    <row r="331" spans="5:13" x14ac:dyDescent="0.25">
      <c r="E331" s="454" t="s">
        <v>117</v>
      </c>
      <c r="F331" s="449">
        <v>28267</v>
      </c>
      <c r="G331" s="468">
        <v>3260</v>
      </c>
      <c r="H331" s="465">
        <v>540149.73</v>
      </c>
      <c r="I331" s="621">
        <f t="shared" si="16"/>
        <v>6.0353635648396978E-3</v>
      </c>
      <c r="J331" s="529">
        <v>91136765.379999995</v>
      </c>
      <c r="K331" s="569">
        <f t="shared" si="17"/>
        <v>170.60162188732374</v>
      </c>
      <c r="L331" s="469">
        <f t="shared" si="18"/>
        <v>12224.06783790308</v>
      </c>
      <c r="M331" s="451" t="s">
        <v>173</v>
      </c>
    </row>
    <row r="332" spans="5:13" x14ac:dyDescent="0.25">
      <c r="E332" s="454">
        <v>44137</v>
      </c>
      <c r="F332" s="449">
        <v>4</v>
      </c>
      <c r="G332" s="468">
        <v>300000</v>
      </c>
      <c r="H332" s="465">
        <v>524031.03</v>
      </c>
      <c r="I332" s="621">
        <f t="shared" si="16"/>
        <v>0.57248518279537752</v>
      </c>
      <c r="J332" s="529">
        <v>1186800</v>
      </c>
      <c r="K332" s="571">
        <f t="shared" si="17"/>
        <v>2.2899407311815101</v>
      </c>
      <c r="L332" s="469">
        <f t="shared" si="18"/>
        <v>12226.357778634261</v>
      </c>
      <c r="M332" s="476" t="s">
        <v>209</v>
      </c>
    </row>
    <row r="333" spans="5:13" x14ac:dyDescent="0.25">
      <c r="E333" s="454" t="s">
        <v>116</v>
      </c>
      <c r="F333" s="449">
        <v>10000</v>
      </c>
      <c r="G333" s="468">
        <v>3300</v>
      </c>
      <c r="H333" s="465">
        <v>530472.94999999995</v>
      </c>
      <c r="I333" s="621">
        <f t="shared" si="16"/>
        <v>6.2208638536611531E-3</v>
      </c>
      <c r="J333" s="529">
        <v>32637000</v>
      </c>
      <c r="K333" s="569">
        <f t="shared" si="17"/>
        <v>62.208638536611531</v>
      </c>
      <c r="L333" s="469">
        <f t="shared" si="18"/>
        <v>12288.566417170872</v>
      </c>
      <c r="M333" s="451" t="s">
        <v>173</v>
      </c>
    </row>
    <row r="334" spans="5:13" x14ac:dyDescent="0.25">
      <c r="E334" s="454" t="s">
        <v>116</v>
      </c>
      <c r="F334" s="449">
        <v>23</v>
      </c>
      <c r="G334" s="468">
        <v>3300</v>
      </c>
      <c r="H334" s="465">
        <v>530472.94999999995</v>
      </c>
      <c r="I334" s="621">
        <f t="shared" si="16"/>
        <v>6.2208638536611531E-3</v>
      </c>
      <c r="J334" s="529">
        <v>75065.100000000006</v>
      </c>
      <c r="K334" s="569">
        <f t="shared" si="17"/>
        <v>0.14307986863420652</v>
      </c>
      <c r="L334" s="469">
        <f t="shared" si="18"/>
        <v>12288.709497039506</v>
      </c>
      <c r="M334" s="451" t="s">
        <v>173</v>
      </c>
    </row>
    <row r="335" spans="5:13" x14ac:dyDescent="0.25">
      <c r="E335" s="454" t="s">
        <v>116</v>
      </c>
      <c r="F335" s="449">
        <v>4</v>
      </c>
      <c r="G335" s="468">
        <v>3300</v>
      </c>
      <c r="H335" s="465">
        <v>530472.94999999995</v>
      </c>
      <c r="I335" s="621">
        <f t="shared" si="16"/>
        <v>6.2208638536611531E-3</v>
      </c>
      <c r="J335" s="529">
        <v>13018</v>
      </c>
      <c r="K335" s="569">
        <f t="shared" si="17"/>
        <v>2.4883455414644613E-2</v>
      </c>
      <c r="L335" s="469">
        <f t="shared" si="18"/>
        <v>12288.734380494921</v>
      </c>
      <c r="M335" s="451" t="s">
        <v>173</v>
      </c>
    </row>
    <row r="336" spans="5:13" x14ac:dyDescent="0.25">
      <c r="E336" s="454">
        <v>44138</v>
      </c>
      <c r="F336" s="449">
        <v>60</v>
      </c>
      <c r="G336" s="468">
        <v>168000</v>
      </c>
      <c r="H336" s="465">
        <v>530472.94999999995</v>
      </c>
      <c r="I336" s="621">
        <f t="shared" si="16"/>
        <v>0.31669852345911326</v>
      </c>
      <c r="J336" s="529">
        <v>9969120</v>
      </c>
      <c r="K336" s="571">
        <f t="shared" si="17"/>
        <v>19.001911407546796</v>
      </c>
      <c r="L336" s="469">
        <f t="shared" si="18"/>
        <v>12307.736291902469</v>
      </c>
      <c r="M336" s="451" t="s">
        <v>181</v>
      </c>
    </row>
    <row r="337" spans="5:13" x14ac:dyDescent="0.25">
      <c r="E337" s="454" t="s">
        <v>105</v>
      </c>
      <c r="F337" s="449">
        <v>40</v>
      </c>
      <c r="G337" s="468">
        <v>78000</v>
      </c>
      <c r="H337" s="465">
        <v>540023.64</v>
      </c>
      <c r="I337" s="621">
        <f t="shared" si="16"/>
        <v>0.14443812126446909</v>
      </c>
      <c r="J337" s="529">
        <v>3085680</v>
      </c>
      <c r="K337" s="569">
        <f t="shared" si="17"/>
        <v>5.7775248505787635</v>
      </c>
      <c r="L337" s="469">
        <f t="shared" si="18"/>
        <v>12313.513816753048</v>
      </c>
      <c r="M337" s="451" t="s">
        <v>202</v>
      </c>
    </row>
    <row r="338" spans="5:13" x14ac:dyDescent="0.25">
      <c r="E338" s="454" t="s">
        <v>105</v>
      </c>
      <c r="F338" s="449">
        <v>32</v>
      </c>
      <c r="G338" s="468">
        <v>78000</v>
      </c>
      <c r="H338" s="465">
        <v>540023.64</v>
      </c>
      <c r="I338" s="621">
        <f t="shared" si="16"/>
        <v>0.14443812126446909</v>
      </c>
      <c r="J338" s="529">
        <v>2468544</v>
      </c>
      <c r="K338" s="569">
        <f t="shared" si="17"/>
        <v>4.6220198804630108</v>
      </c>
      <c r="L338" s="469">
        <f t="shared" si="18"/>
        <v>12318.13583663351</v>
      </c>
      <c r="M338" s="451" t="s">
        <v>202</v>
      </c>
    </row>
    <row r="339" spans="5:13" x14ac:dyDescent="0.25">
      <c r="E339" s="454" t="s">
        <v>105</v>
      </c>
      <c r="F339" s="449">
        <v>128</v>
      </c>
      <c r="G339" s="468">
        <v>78000</v>
      </c>
      <c r="H339" s="465">
        <v>540023.64</v>
      </c>
      <c r="I339" s="621">
        <f t="shared" si="16"/>
        <v>0.14443812126446909</v>
      </c>
      <c r="J339" s="529">
        <v>9874176</v>
      </c>
      <c r="K339" s="569">
        <f t="shared" si="17"/>
        <v>18.488079521852043</v>
      </c>
      <c r="L339" s="469">
        <f t="shared" si="18"/>
        <v>12336.623916155362</v>
      </c>
      <c r="M339" s="451" t="s">
        <v>202</v>
      </c>
    </row>
    <row r="340" spans="5:13" x14ac:dyDescent="0.25">
      <c r="E340" s="454" t="s">
        <v>105</v>
      </c>
      <c r="F340" s="449">
        <v>4</v>
      </c>
      <c r="G340" s="470">
        <v>117900</v>
      </c>
      <c r="H340" s="465">
        <v>540023.64</v>
      </c>
      <c r="I340" s="621">
        <f t="shared" si="16"/>
        <v>0.21832377560360136</v>
      </c>
      <c r="J340" s="529">
        <v>466412.4</v>
      </c>
      <c r="K340" s="570">
        <f t="shared" si="17"/>
        <v>0.87329510241440544</v>
      </c>
      <c r="L340" s="471">
        <f t="shared" si="18"/>
        <v>12337.497211257776</v>
      </c>
      <c r="M340" s="451" t="s">
        <v>172</v>
      </c>
    </row>
    <row r="341" spans="5:13" x14ac:dyDescent="0.25">
      <c r="E341" s="454" t="s">
        <v>105</v>
      </c>
      <c r="F341" s="449">
        <v>30000</v>
      </c>
      <c r="G341" s="468">
        <v>3250</v>
      </c>
      <c r="H341" s="465">
        <v>540023.64</v>
      </c>
      <c r="I341" s="621">
        <f t="shared" si="16"/>
        <v>6.0182550526862123E-3</v>
      </c>
      <c r="J341" s="529">
        <v>96427500</v>
      </c>
      <c r="K341" s="569">
        <f t="shared" si="17"/>
        <v>180.54765158058638</v>
      </c>
      <c r="L341" s="469">
        <f t="shared" si="18"/>
        <v>12518.044862838362</v>
      </c>
      <c r="M341" s="451" t="s">
        <v>173</v>
      </c>
    </row>
    <row r="342" spans="5:13" x14ac:dyDescent="0.25">
      <c r="E342" s="454" t="s">
        <v>105</v>
      </c>
      <c r="F342" s="449">
        <v>14789</v>
      </c>
      <c r="G342" s="468">
        <v>3250.5</v>
      </c>
      <c r="H342" s="465">
        <v>540023.64</v>
      </c>
      <c r="I342" s="621">
        <f t="shared" si="16"/>
        <v>6.019180938078933E-3</v>
      </c>
      <c r="J342" s="529">
        <v>47542856.410500005</v>
      </c>
      <c r="K342" s="569">
        <f t="shared" si="17"/>
        <v>89.017666893249341</v>
      </c>
      <c r="L342" s="469">
        <f t="shared" si="18"/>
        <v>12607.062529731611</v>
      </c>
      <c r="M342" s="451" t="s">
        <v>173</v>
      </c>
    </row>
    <row r="343" spans="5:13" x14ac:dyDescent="0.25">
      <c r="E343" s="454" t="s">
        <v>105</v>
      </c>
      <c r="F343" s="449">
        <v>85</v>
      </c>
      <c r="G343" s="468">
        <v>3250.5</v>
      </c>
      <c r="H343" s="465">
        <v>540023.64</v>
      </c>
      <c r="I343" s="621">
        <f t="shared" si="16"/>
        <v>6.019180938078933E-3</v>
      </c>
      <c r="J343" s="529">
        <v>273253.28250000003</v>
      </c>
      <c r="K343" s="569">
        <f t="shared" si="17"/>
        <v>0.51163037973670933</v>
      </c>
      <c r="L343" s="469">
        <f t="shared" si="18"/>
        <v>12607.574160111348</v>
      </c>
      <c r="M343" s="451" t="s">
        <v>173</v>
      </c>
    </row>
    <row r="344" spans="5:13" x14ac:dyDescent="0.25">
      <c r="E344" s="454" t="s">
        <v>105</v>
      </c>
      <c r="F344" s="449">
        <v>67</v>
      </c>
      <c r="G344" s="468">
        <v>3250.5</v>
      </c>
      <c r="H344" s="465">
        <v>540023.64</v>
      </c>
      <c r="I344" s="621">
        <f t="shared" si="16"/>
        <v>6.019180938078933E-3</v>
      </c>
      <c r="J344" s="529">
        <v>215387.88150000002</v>
      </c>
      <c r="K344" s="569">
        <f t="shared" si="17"/>
        <v>0.40328512285128848</v>
      </c>
      <c r="L344" s="469">
        <f t="shared" si="18"/>
        <v>12607.977445234199</v>
      </c>
      <c r="M344" s="451" t="s">
        <v>173</v>
      </c>
    </row>
    <row r="345" spans="5:13" x14ac:dyDescent="0.25">
      <c r="E345" s="454" t="s">
        <v>112</v>
      </c>
      <c r="F345" s="449">
        <v>50</v>
      </c>
      <c r="G345" s="470">
        <v>117900.01</v>
      </c>
      <c r="H345" s="465">
        <v>540023.64</v>
      </c>
      <c r="I345" s="621">
        <f t="shared" si="16"/>
        <v>0.2183237941213092</v>
      </c>
      <c r="J345" s="529">
        <v>5830155.4945</v>
      </c>
      <c r="K345" s="570">
        <f t="shared" si="17"/>
        <v>10.91618970606546</v>
      </c>
      <c r="L345" s="471">
        <f t="shared" si="18"/>
        <v>12618.893634940265</v>
      </c>
      <c r="M345" s="451" t="s">
        <v>172</v>
      </c>
    </row>
    <row r="346" spans="5:13" x14ac:dyDescent="0.25">
      <c r="E346" s="454" t="s">
        <v>112</v>
      </c>
      <c r="F346" s="449">
        <v>820</v>
      </c>
      <c r="G346" s="468">
        <v>3300</v>
      </c>
      <c r="H346" s="465">
        <v>540023.64</v>
      </c>
      <c r="I346" s="621">
        <f t="shared" si="16"/>
        <v>6.1108435919583074E-3</v>
      </c>
      <c r="J346" s="529">
        <v>2676234</v>
      </c>
      <c r="K346" s="569">
        <f t="shared" si="17"/>
        <v>5.0108917454058117</v>
      </c>
      <c r="L346" s="469">
        <f t="shared" si="18"/>
        <v>12623.90452668567</v>
      </c>
      <c r="M346" s="451" t="s">
        <v>173</v>
      </c>
    </row>
    <row r="347" spans="5:13" x14ac:dyDescent="0.25">
      <c r="E347" s="454" t="s">
        <v>112</v>
      </c>
      <c r="F347" s="449">
        <v>2280</v>
      </c>
      <c r="G347" s="468">
        <v>3270</v>
      </c>
      <c r="H347" s="465">
        <v>540023.64</v>
      </c>
      <c r="I347" s="621">
        <f t="shared" si="16"/>
        <v>6.0552904683950498E-3</v>
      </c>
      <c r="J347" s="529">
        <v>7373588.4000000004</v>
      </c>
      <c r="K347" s="569">
        <f t="shared" si="17"/>
        <v>13.806062267940714</v>
      </c>
      <c r="L347" s="469">
        <f t="shared" si="18"/>
        <v>12637.710588953611</v>
      </c>
      <c r="M347" s="451" t="s">
        <v>173</v>
      </c>
    </row>
    <row r="348" spans="5:13" x14ac:dyDescent="0.25">
      <c r="E348" s="454" t="s">
        <v>112</v>
      </c>
      <c r="F348" s="449">
        <v>3000</v>
      </c>
      <c r="G348" s="468">
        <v>3290</v>
      </c>
      <c r="H348" s="465">
        <v>540023.64</v>
      </c>
      <c r="I348" s="621">
        <f t="shared" si="16"/>
        <v>6.0923258841038882E-3</v>
      </c>
      <c r="J348" s="529">
        <v>9761430</v>
      </c>
      <c r="K348" s="569">
        <f t="shared" si="17"/>
        <v>18.276977652311665</v>
      </c>
      <c r="L348" s="469">
        <f t="shared" si="18"/>
        <v>12655.987566605922</v>
      </c>
      <c r="M348" s="451" t="s">
        <v>173</v>
      </c>
    </row>
    <row r="349" spans="5:13" x14ac:dyDescent="0.25">
      <c r="E349" s="454" t="s">
        <v>112</v>
      </c>
      <c r="F349" s="449">
        <v>40000</v>
      </c>
      <c r="G349" s="468">
        <v>3270</v>
      </c>
      <c r="H349" s="465">
        <v>540023.64</v>
      </c>
      <c r="I349" s="621">
        <f t="shared" si="16"/>
        <v>6.0552904683950498E-3</v>
      </c>
      <c r="J349" s="529">
        <v>129361200</v>
      </c>
      <c r="K349" s="569">
        <f t="shared" si="17"/>
        <v>242.21161873580201</v>
      </c>
      <c r="L349" s="469">
        <f t="shared" si="18"/>
        <v>12898.199185341724</v>
      </c>
      <c r="M349" s="451" t="s">
        <v>173</v>
      </c>
    </row>
    <row r="350" spans="5:13" x14ac:dyDescent="0.25">
      <c r="E350" s="454" t="s">
        <v>115</v>
      </c>
      <c r="F350" s="449">
        <v>20000</v>
      </c>
      <c r="G350" s="468">
        <v>3300</v>
      </c>
      <c r="H350" s="465">
        <v>564932.23</v>
      </c>
      <c r="I350" s="621">
        <f t="shared" si="16"/>
        <v>5.8414086234732975E-3</v>
      </c>
      <c r="J350" s="529">
        <v>65274000</v>
      </c>
      <c r="K350" s="569">
        <f t="shared" si="17"/>
        <v>116.82817246946595</v>
      </c>
      <c r="L350" s="469">
        <f t="shared" si="18"/>
        <v>13015.02735781119</v>
      </c>
      <c r="M350" s="451" t="s">
        <v>173</v>
      </c>
    </row>
    <row r="351" spans="5:13" x14ac:dyDescent="0.25">
      <c r="E351" s="454" t="s">
        <v>115</v>
      </c>
      <c r="F351" s="449">
        <v>20000</v>
      </c>
      <c r="G351" s="468">
        <v>3300</v>
      </c>
      <c r="H351" s="465">
        <v>564932.23</v>
      </c>
      <c r="I351" s="621">
        <f t="shared" si="16"/>
        <v>5.8414086234732975E-3</v>
      </c>
      <c r="J351" s="529">
        <v>65274000</v>
      </c>
      <c r="K351" s="569">
        <f t="shared" si="17"/>
        <v>116.82817246946595</v>
      </c>
      <c r="L351" s="469">
        <f t="shared" si="18"/>
        <v>13131.855530280656</v>
      </c>
      <c r="M351" s="451" t="s">
        <v>173</v>
      </c>
    </row>
    <row r="352" spans="5:13" x14ac:dyDescent="0.25">
      <c r="E352" s="454" t="s">
        <v>106</v>
      </c>
      <c r="F352" s="449">
        <v>80</v>
      </c>
      <c r="G352" s="468">
        <v>82000</v>
      </c>
      <c r="H352" s="465">
        <v>725087.87</v>
      </c>
      <c r="I352" s="621">
        <f t="shared" si="16"/>
        <v>0.11308974179915601</v>
      </c>
      <c r="J352" s="529">
        <v>6487840</v>
      </c>
      <c r="K352" s="569">
        <f t="shared" si="17"/>
        <v>9.0471793439324806</v>
      </c>
      <c r="L352" s="469">
        <f t="shared" si="18"/>
        <v>13140.902709624588</v>
      </c>
      <c r="M352" s="451" t="s">
        <v>202</v>
      </c>
    </row>
    <row r="353" spans="5:13" x14ac:dyDescent="0.25">
      <c r="E353" s="454" t="s">
        <v>106</v>
      </c>
      <c r="F353" s="449">
        <v>3</v>
      </c>
      <c r="G353" s="470">
        <v>160000</v>
      </c>
      <c r="H353" s="465">
        <v>725087.87</v>
      </c>
      <c r="I353" s="621">
        <f t="shared" si="16"/>
        <v>0.22066291082762149</v>
      </c>
      <c r="J353" s="529">
        <v>474720</v>
      </c>
      <c r="K353" s="570">
        <f t="shared" si="17"/>
        <v>0.66198873248286449</v>
      </c>
      <c r="L353" s="471">
        <f t="shared" si="18"/>
        <v>13141.564698357071</v>
      </c>
      <c r="M353" s="451" t="s">
        <v>172</v>
      </c>
    </row>
    <row r="354" spans="5:13" x14ac:dyDescent="0.25">
      <c r="E354" s="454" t="s">
        <v>106</v>
      </c>
      <c r="F354" s="449">
        <v>10</v>
      </c>
      <c r="G354" s="470">
        <v>160000</v>
      </c>
      <c r="H354" s="465">
        <v>725087.87</v>
      </c>
      <c r="I354" s="621">
        <f t="shared" si="16"/>
        <v>0.22066291082762149</v>
      </c>
      <c r="J354" s="529">
        <v>1582400</v>
      </c>
      <c r="K354" s="570">
        <f t="shared" si="17"/>
        <v>2.2066291082762151</v>
      </c>
      <c r="L354" s="471">
        <f t="shared" si="18"/>
        <v>13143.771327465347</v>
      </c>
      <c r="M354" s="451" t="s">
        <v>172</v>
      </c>
    </row>
    <row r="355" spans="5:13" x14ac:dyDescent="0.25">
      <c r="E355" s="454" t="s">
        <v>106</v>
      </c>
      <c r="F355" s="449">
        <v>2</v>
      </c>
      <c r="G355" s="470">
        <v>160000</v>
      </c>
      <c r="H355" s="465">
        <v>725087.87</v>
      </c>
      <c r="I355" s="621">
        <f t="shared" si="16"/>
        <v>0.22066291082762149</v>
      </c>
      <c r="J355" s="529">
        <v>316480</v>
      </c>
      <c r="K355" s="570">
        <f t="shared" si="17"/>
        <v>0.44132582165524298</v>
      </c>
      <c r="L355" s="471">
        <f t="shared" si="18"/>
        <v>13144.212653287002</v>
      </c>
      <c r="M355" s="451" t="s">
        <v>172</v>
      </c>
    </row>
    <row r="356" spans="5:13" x14ac:dyDescent="0.25">
      <c r="E356" s="454" t="s">
        <v>106</v>
      </c>
      <c r="F356" s="449">
        <v>3</v>
      </c>
      <c r="G356" s="470">
        <v>160000</v>
      </c>
      <c r="H356" s="465">
        <v>725087.87</v>
      </c>
      <c r="I356" s="621">
        <f t="shared" si="16"/>
        <v>0.22066291082762149</v>
      </c>
      <c r="J356" s="529">
        <v>474720</v>
      </c>
      <c r="K356" s="570">
        <f t="shared" si="17"/>
        <v>0.66198873248286449</v>
      </c>
      <c r="L356" s="471">
        <f t="shared" si="18"/>
        <v>13144.874642019486</v>
      </c>
      <c r="M356" s="451" t="s">
        <v>172</v>
      </c>
    </row>
    <row r="357" spans="5:13" x14ac:dyDescent="0.25">
      <c r="E357" s="454" t="s">
        <v>106</v>
      </c>
      <c r="F357" s="449">
        <v>3</v>
      </c>
      <c r="G357" s="470">
        <v>160000</v>
      </c>
      <c r="H357" s="465">
        <v>725087.87</v>
      </c>
      <c r="I357" s="621">
        <f t="shared" si="16"/>
        <v>0.22066291082762149</v>
      </c>
      <c r="J357" s="529">
        <v>474720</v>
      </c>
      <c r="K357" s="570">
        <f t="shared" si="17"/>
        <v>0.66198873248286449</v>
      </c>
      <c r="L357" s="471">
        <f t="shared" si="18"/>
        <v>13145.536630751969</v>
      </c>
      <c r="M357" s="451" t="s">
        <v>172</v>
      </c>
    </row>
    <row r="358" spans="5:13" x14ac:dyDescent="0.25">
      <c r="E358" s="454" t="s">
        <v>106</v>
      </c>
      <c r="F358" s="449">
        <v>6</v>
      </c>
      <c r="G358" s="470">
        <v>160000</v>
      </c>
      <c r="H358" s="465">
        <v>725087.87</v>
      </c>
      <c r="I358" s="621">
        <f t="shared" si="16"/>
        <v>0.22066291082762149</v>
      </c>
      <c r="J358" s="529">
        <v>949440</v>
      </c>
      <c r="K358" s="570">
        <f t="shared" si="17"/>
        <v>1.323977464965729</v>
      </c>
      <c r="L358" s="471">
        <f t="shared" si="18"/>
        <v>13146.860608216935</v>
      </c>
      <c r="M358" s="451" t="s">
        <v>172</v>
      </c>
    </row>
    <row r="359" spans="5:13" x14ac:dyDescent="0.25">
      <c r="E359" s="454" t="s">
        <v>106</v>
      </c>
      <c r="F359" s="449">
        <v>1</v>
      </c>
      <c r="G359" s="470">
        <v>160000</v>
      </c>
      <c r="H359" s="465">
        <v>725087.87</v>
      </c>
      <c r="I359" s="621">
        <f t="shared" si="16"/>
        <v>0.22066291082762149</v>
      </c>
      <c r="J359" s="529">
        <v>158240</v>
      </c>
      <c r="K359" s="570">
        <f t="shared" si="17"/>
        <v>0.22066291082762149</v>
      </c>
      <c r="L359" s="471">
        <f t="shared" si="18"/>
        <v>13147.081271127763</v>
      </c>
      <c r="M359" s="451" t="s">
        <v>172</v>
      </c>
    </row>
    <row r="360" spans="5:13" x14ac:dyDescent="0.25">
      <c r="E360" s="454" t="s">
        <v>106</v>
      </c>
      <c r="F360" s="449">
        <v>18</v>
      </c>
      <c r="G360" s="470">
        <v>160000</v>
      </c>
      <c r="H360" s="465">
        <v>725087.87</v>
      </c>
      <c r="I360" s="621">
        <f t="shared" si="16"/>
        <v>0.22066291082762149</v>
      </c>
      <c r="J360" s="529">
        <v>2848320</v>
      </c>
      <c r="K360" s="570">
        <f t="shared" si="17"/>
        <v>3.9719323948971867</v>
      </c>
      <c r="L360" s="471">
        <f t="shared" si="18"/>
        <v>13151.053203522661</v>
      </c>
      <c r="M360" s="451" t="s">
        <v>172</v>
      </c>
    </row>
    <row r="361" spans="5:13" x14ac:dyDescent="0.25">
      <c r="E361" s="454" t="s">
        <v>106</v>
      </c>
      <c r="F361" s="449">
        <v>7</v>
      </c>
      <c r="G361" s="470">
        <v>160000</v>
      </c>
      <c r="H361" s="465">
        <v>725087.87</v>
      </c>
      <c r="I361" s="621">
        <f t="shared" si="16"/>
        <v>0.22066291082762149</v>
      </c>
      <c r="J361" s="529">
        <v>1107680</v>
      </c>
      <c r="K361" s="570">
        <f t="shared" si="17"/>
        <v>1.5446403757933505</v>
      </c>
      <c r="L361" s="471">
        <f t="shared" si="18"/>
        <v>13152.597843898455</v>
      </c>
      <c r="M361" s="451" t="s">
        <v>172</v>
      </c>
    </row>
    <row r="362" spans="5:13" x14ac:dyDescent="0.25">
      <c r="E362" s="454" t="s">
        <v>106</v>
      </c>
      <c r="F362" s="449">
        <v>50000</v>
      </c>
      <c r="G362" s="468">
        <v>3550</v>
      </c>
      <c r="H362" s="465">
        <v>725087.87</v>
      </c>
      <c r="I362" s="621">
        <f t="shared" si="16"/>
        <v>4.8959583339878519E-3</v>
      </c>
      <c r="J362" s="529">
        <v>175547500</v>
      </c>
      <c r="K362" s="569">
        <f t="shared" si="17"/>
        <v>244.7979166993926</v>
      </c>
      <c r="L362" s="469">
        <f t="shared" si="18"/>
        <v>13397.395760597847</v>
      </c>
      <c r="M362" s="451" t="s">
        <v>173</v>
      </c>
    </row>
    <row r="363" spans="5:13" x14ac:dyDescent="0.25">
      <c r="E363" s="454" t="s">
        <v>106</v>
      </c>
      <c r="F363" s="449">
        <v>424</v>
      </c>
      <c r="G363" s="468">
        <v>3595</v>
      </c>
      <c r="H363" s="465">
        <v>725087.87</v>
      </c>
      <c r="I363" s="621">
        <f t="shared" si="16"/>
        <v>4.9580197776581203E-3</v>
      </c>
      <c r="J363" s="529">
        <v>1507512.92</v>
      </c>
      <c r="K363" s="569">
        <f t="shared" si="17"/>
        <v>2.102200385727043</v>
      </c>
      <c r="L363" s="469">
        <f t="shared" si="18"/>
        <v>13399.497960983574</v>
      </c>
      <c r="M363" s="451" t="s">
        <v>173</v>
      </c>
    </row>
    <row r="364" spans="5:13" x14ac:dyDescent="0.25">
      <c r="E364" s="454" t="s">
        <v>106</v>
      </c>
      <c r="F364" s="449">
        <v>2500</v>
      </c>
      <c r="G364" s="468">
        <v>3595</v>
      </c>
      <c r="H364" s="465">
        <v>725087.87</v>
      </c>
      <c r="I364" s="621">
        <f t="shared" si="16"/>
        <v>4.9580197776581203E-3</v>
      </c>
      <c r="J364" s="529">
        <v>8888637.5</v>
      </c>
      <c r="K364" s="569">
        <f t="shared" si="17"/>
        <v>12.3950494441453</v>
      </c>
      <c r="L364" s="469">
        <f t="shared" si="18"/>
        <v>13411.893010427719</v>
      </c>
      <c r="M364" s="451" t="s">
        <v>173</v>
      </c>
    </row>
    <row r="365" spans="5:13" x14ac:dyDescent="0.25">
      <c r="E365" s="454" t="s">
        <v>106</v>
      </c>
      <c r="F365" s="449">
        <v>2774</v>
      </c>
      <c r="G365" s="468">
        <v>3595</v>
      </c>
      <c r="H365" s="465">
        <v>725087.87</v>
      </c>
      <c r="I365" s="621">
        <f t="shared" si="16"/>
        <v>4.9580197776581203E-3</v>
      </c>
      <c r="J365" s="529">
        <v>9862832.1699999999</v>
      </c>
      <c r="K365" s="569">
        <f t="shared" si="17"/>
        <v>13.753546863223626</v>
      </c>
      <c r="L365" s="469">
        <f t="shared" si="18"/>
        <v>13425.646557290942</v>
      </c>
      <c r="M365" s="451" t="s">
        <v>173</v>
      </c>
    </row>
    <row r="366" spans="5:13" x14ac:dyDescent="0.25">
      <c r="E366" s="454" t="s">
        <v>106</v>
      </c>
      <c r="F366" s="449">
        <v>1750</v>
      </c>
      <c r="G366" s="468">
        <v>3595</v>
      </c>
      <c r="H366" s="465">
        <v>725087.87</v>
      </c>
      <c r="I366" s="621">
        <f t="shared" si="16"/>
        <v>4.9580197776581203E-3</v>
      </c>
      <c r="J366" s="529">
        <v>6222046.25</v>
      </c>
      <c r="K366" s="569">
        <f t="shared" si="17"/>
        <v>8.6765346109017099</v>
      </c>
      <c r="L366" s="469">
        <f t="shared" si="18"/>
        <v>13434.323091901844</v>
      </c>
      <c r="M366" s="451" t="s">
        <v>173</v>
      </c>
    </row>
    <row r="367" spans="5:13" x14ac:dyDescent="0.25">
      <c r="E367" s="454" t="s">
        <v>106</v>
      </c>
      <c r="F367" s="449">
        <v>100</v>
      </c>
      <c r="G367" s="468">
        <v>3595</v>
      </c>
      <c r="H367" s="465">
        <v>725087.87</v>
      </c>
      <c r="I367" s="621">
        <f t="shared" si="16"/>
        <v>4.9580197776581203E-3</v>
      </c>
      <c r="J367" s="529">
        <v>355545.5</v>
      </c>
      <c r="K367" s="569">
        <f t="shared" si="17"/>
        <v>0.49580197776581203</v>
      </c>
      <c r="L367" s="469">
        <f t="shared" si="18"/>
        <v>13434.81889387961</v>
      </c>
      <c r="M367" s="451" t="s">
        <v>173</v>
      </c>
    </row>
    <row r="368" spans="5:13" x14ac:dyDescent="0.25">
      <c r="E368" s="454" t="s">
        <v>106</v>
      </c>
      <c r="F368" s="449">
        <v>2500</v>
      </c>
      <c r="G368" s="468">
        <v>3595</v>
      </c>
      <c r="H368" s="465">
        <v>725087.87</v>
      </c>
      <c r="I368" s="621">
        <f t="shared" si="16"/>
        <v>4.9580197776581203E-3</v>
      </c>
      <c r="J368" s="529">
        <v>8888637.5</v>
      </c>
      <c r="K368" s="569">
        <f t="shared" si="17"/>
        <v>12.3950494441453</v>
      </c>
      <c r="L368" s="469">
        <f t="shared" si="18"/>
        <v>13447.213943323755</v>
      </c>
      <c r="M368" s="451" t="s">
        <v>173</v>
      </c>
    </row>
    <row r="369" spans="5:13" x14ac:dyDescent="0.25">
      <c r="E369" s="454" t="s">
        <v>107</v>
      </c>
      <c r="F369" s="449">
        <v>10000</v>
      </c>
      <c r="G369" s="468">
        <v>82500</v>
      </c>
      <c r="H369" s="465">
        <v>820186.43</v>
      </c>
      <c r="I369" s="621">
        <f t="shared" si="16"/>
        <v>0.10058688730073234</v>
      </c>
      <c r="J369" s="529">
        <v>815925000</v>
      </c>
      <c r="K369" s="569">
        <f t="shared" si="17"/>
        <v>1005.8688730073234</v>
      </c>
      <c r="L369" s="469">
        <f t="shared" si="18"/>
        <v>14453.082816331078</v>
      </c>
      <c r="M369" s="451" t="s">
        <v>202</v>
      </c>
    </row>
    <row r="370" spans="5:13" x14ac:dyDescent="0.25">
      <c r="E370" s="454" t="s">
        <v>107</v>
      </c>
      <c r="F370" s="449">
        <v>200000</v>
      </c>
      <c r="G370" s="468">
        <v>3580.01</v>
      </c>
      <c r="H370" s="465">
        <v>820186.43</v>
      </c>
      <c r="I370" s="621">
        <f t="shared" si="16"/>
        <v>4.3648734837029675E-3</v>
      </c>
      <c r="J370" s="529">
        <v>708125978</v>
      </c>
      <c r="K370" s="569">
        <f t="shared" si="17"/>
        <v>872.97469674059346</v>
      </c>
      <c r="L370" s="469">
        <f t="shared" si="18"/>
        <v>15326.057513071672</v>
      </c>
      <c r="M370" s="451" t="s">
        <v>173</v>
      </c>
    </row>
    <row r="371" spans="5:13" x14ac:dyDescent="0.25">
      <c r="E371" s="454" t="s">
        <v>101</v>
      </c>
      <c r="F371" s="449">
        <v>16</v>
      </c>
      <c r="G371" s="468">
        <v>90000</v>
      </c>
      <c r="H371" s="465">
        <v>820186.43</v>
      </c>
      <c r="I371" s="621">
        <f t="shared" si="16"/>
        <v>0.1097311497826171</v>
      </c>
      <c r="J371" s="529">
        <v>1424160</v>
      </c>
      <c r="K371" s="569">
        <f t="shared" si="17"/>
        <v>1.7556983965218735</v>
      </c>
      <c r="L371" s="469">
        <f t="shared" si="18"/>
        <v>15327.813211468194</v>
      </c>
      <c r="M371" s="451" t="s">
        <v>202</v>
      </c>
    </row>
    <row r="372" spans="5:13" x14ac:dyDescent="0.25">
      <c r="E372" s="454" t="s">
        <v>108</v>
      </c>
      <c r="F372" s="449">
        <v>55</v>
      </c>
      <c r="G372" s="468">
        <v>93000</v>
      </c>
      <c r="H372" s="465">
        <v>975013.78</v>
      </c>
      <c r="I372" s="621">
        <f t="shared" si="16"/>
        <v>9.5383267301104191E-2</v>
      </c>
      <c r="J372" s="529">
        <v>5058735</v>
      </c>
      <c r="K372" s="569">
        <f t="shared" si="17"/>
        <v>5.2460797015607303</v>
      </c>
      <c r="L372" s="469">
        <f t="shared" si="18"/>
        <v>15333.059291169755</v>
      </c>
      <c r="M372" s="451" t="s">
        <v>202</v>
      </c>
    </row>
    <row r="373" spans="5:13" x14ac:dyDescent="0.25">
      <c r="E373" s="454" t="s">
        <v>108</v>
      </c>
      <c r="F373" s="449">
        <v>36</v>
      </c>
      <c r="G373" s="468">
        <v>93000</v>
      </c>
      <c r="H373" s="465">
        <v>975013.78</v>
      </c>
      <c r="I373" s="621">
        <f t="shared" si="16"/>
        <v>9.5383267301104191E-2</v>
      </c>
      <c r="J373" s="529">
        <v>3311172</v>
      </c>
      <c r="K373" s="569">
        <f t="shared" si="17"/>
        <v>3.4337976228397507</v>
      </c>
      <c r="L373" s="469">
        <f t="shared" si="18"/>
        <v>15336.493088792595</v>
      </c>
      <c r="M373" s="451" t="s">
        <v>202</v>
      </c>
    </row>
    <row r="374" spans="5:13" x14ac:dyDescent="0.25">
      <c r="E374" s="454" t="s">
        <v>108</v>
      </c>
      <c r="F374" s="449">
        <v>9909</v>
      </c>
      <c r="G374" s="468">
        <v>93000</v>
      </c>
      <c r="H374" s="465">
        <v>975013.78</v>
      </c>
      <c r="I374" s="621">
        <f t="shared" si="16"/>
        <v>9.5383267301104191E-2</v>
      </c>
      <c r="J374" s="529">
        <v>911400093</v>
      </c>
      <c r="K374" s="569">
        <f t="shared" si="17"/>
        <v>945.15279568664141</v>
      </c>
      <c r="L374" s="469">
        <f t="shared" si="18"/>
        <v>16281.645884479236</v>
      </c>
      <c r="M374" s="451" t="s">
        <v>202</v>
      </c>
    </row>
    <row r="375" spans="5:13" x14ac:dyDescent="0.25">
      <c r="E375" s="454" t="s">
        <v>109</v>
      </c>
      <c r="F375" s="449">
        <v>10</v>
      </c>
      <c r="G375" s="468">
        <v>100000</v>
      </c>
      <c r="H375" s="465">
        <v>975013.78</v>
      </c>
      <c r="I375" s="621">
        <f t="shared" si="16"/>
        <v>0.10256265301193999</v>
      </c>
      <c r="J375" s="529">
        <v>989000</v>
      </c>
      <c r="K375" s="569">
        <f t="shared" si="17"/>
        <v>1.0256265301193999</v>
      </c>
      <c r="L375" s="469">
        <f t="shared" si="18"/>
        <v>16282.671511009356</v>
      </c>
      <c r="M375" s="451" t="s">
        <v>202</v>
      </c>
    </row>
    <row r="376" spans="5:13" x14ac:dyDescent="0.25">
      <c r="E376" s="454" t="s">
        <v>109</v>
      </c>
      <c r="F376" s="449">
        <v>2</v>
      </c>
      <c r="G376" s="468">
        <v>100000</v>
      </c>
      <c r="H376" s="465">
        <v>975013.78</v>
      </c>
      <c r="I376" s="621">
        <f t="shared" si="16"/>
        <v>0.10256265301193999</v>
      </c>
      <c r="J376" s="529">
        <v>197800</v>
      </c>
      <c r="K376" s="569">
        <f t="shared" si="17"/>
        <v>0.20512530602387999</v>
      </c>
      <c r="L376" s="469">
        <f t="shared" si="18"/>
        <v>16282.876636315379</v>
      </c>
      <c r="M376" s="451" t="s">
        <v>202</v>
      </c>
    </row>
    <row r="377" spans="5:13" x14ac:dyDescent="0.25">
      <c r="E377" s="454" t="s">
        <v>109</v>
      </c>
      <c r="F377" s="449">
        <v>100000</v>
      </c>
      <c r="G377" s="468">
        <v>3670</v>
      </c>
      <c r="H377" s="465">
        <v>975013.78</v>
      </c>
      <c r="I377" s="621">
        <f t="shared" si="16"/>
        <v>3.7640493655381976E-3</v>
      </c>
      <c r="J377" s="529">
        <v>362963000</v>
      </c>
      <c r="K377" s="569">
        <f t="shared" si="17"/>
        <v>376.40493655381977</v>
      </c>
      <c r="L377" s="469">
        <f t="shared" si="18"/>
        <v>16659.2815728692</v>
      </c>
      <c r="M377" s="451" t="s">
        <v>173</v>
      </c>
    </row>
    <row r="378" spans="5:13" x14ac:dyDescent="0.25">
      <c r="E378" s="454">
        <v>44162</v>
      </c>
      <c r="F378" s="478">
        <v>445</v>
      </c>
      <c r="G378" s="479">
        <v>109000</v>
      </c>
      <c r="H378" s="465">
        <v>1030705.11</v>
      </c>
      <c r="I378" s="623">
        <f t="shared" si="16"/>
        <v>0.10575284719409221</v>
      </c>
      <c r="J378" s="530">
        <v>47971445</v>
      </c>
      <c r="K378" s="569">
        <f t="shared" si="17"/>
        <v>47.060017001371037</v>
      </c>
      <c r="L378" s="469">
        <f t="shared" si="18"/>
        <v>16706.341589870572</v>
      </c>
      <c r="M378" s="451" t="s">
        <v>202</v>
      </c>
    </row>
    <row r="379" spans="5:13" x14ac:dyDescent="0.25">
      <c r="E379" s="454">
        <v>44162</v>
      </c>
      <c r="F379" s="478">
        <v>18</v>
      </c>
      <c r="G379" s="479">
        <v>195000</v>
      </c>
      <c r="H379" s="465">
        <v>1030705.11</v>
      </c>
      <c r="I379" s="623">
        <f t="shared" si="16"/>
        <v>0.18919087342062368</v>
      </c>
      <c r="J379" s="531">
        <v>3471390</v>
      </c>
      <c r="K379" s="569">
        <f t="shared" si="17"/>
        <v>3.4054357215712265</v>
      </c>
      <c r="L379" s="469">
        <f t="shared" si="18"/>
        <v>16709.747025592143</v>
      </c>
      <c r="M379" s="451" t="s">
        <v>172</v>
      </c>
    </row>
    <row r="380" spans="5:13" x14ac:dyDescent="0.25">
      <c r="E380" s="481">
        <v>44162</v>
      </c>
      <c r="F380" s="478">
        <v>73</v>
      </c>
      <c r="G380" s="479">
        <v>195000</v>
      </c>
      <c r="H380" s="465">
        <v>1030705.11</v>
      </c>
      <c r="I380" s="621">
        <f t="shared" si="16"/>
        <v>0.18919087342062368</v>
      </c>
      <c r="J380" s="531">
        <v>14078415</v>
      </c>
      <c r="K380" s="569">
        <f t="shared" si="17"/>
        <v>13.810933759705529</v>
      </c>
      <c r="L380" s="469">
        <f t="shared" si="18"/>
        <v>16723.557959351849</v>
      </c>
      <c r="M380" s="451" t="s">
        <v>172</v>
      </c>
    </row>
    <row r="381" spans="5:13" x14ac:dyDescent="0.25">
      <c r="E381" s="481">
        <v>44162</v>
      </c>
      <c r="F381" s="478">
        <v>100</v>
      </c>
      <c r="G381" s="479">
        <v>195000</v>
      </c>
      <c r="H381" s="465">
        <v>1030705.11</v>
      </c>
      <c r="I381" s="621">
        <f t="shared" si="16"/>
        <v>0.18919087342062368</v>
      </c>
      <c r="J381" s="531">
        <v>19285500</v>
      </c>
      <c r="K381" s="569">
        <f t="shared" si="17"/>
        <v>18.919087342062369</v>
      </c>
      <c r="L381" s="469">
        <f t="shared" si="18"/>
        <v>16742.477046693912</v>
      </c>
      <c r="M381" s="451" t="s">
        <v>172</v>
      </c>
    </row>
    <row r="382" spans="5:13" x14ac:dyDescent="0.25">
      <c r="E382" s="481">
        <v>44162</v>
      </c>
      <c r="F382" s="480">
        <v>1365</v>
      </c>
      <c r="G382" s="479">
        <v>195000</v>
      </c>
      <c r="H382" s="465">
        <v>1030705.11</v>
      </c>
      <c r="I382" s="621">
        <f t="shared" si="16"/>
        <v>0.18919087342062368</v>
      </c>
      <c r="J382" s="531">
        <v>263247075</v>
      </c>
      <c r="K382" s="569">
        <f t="shared" si="17"/>
        <v>258.24554221915133</v>
      </c>
      <c r="L382" s="469">
        <f t="shared" si="18"/>
        <v>17000.722588913064</v>
      </c>
      <c r="M382" s="451" t="s">
        <v>172</v>
      </c>
    </row>
    <row r="383" spans="5:13" x14ac:dyDescent="0.25">
      <c r="E383" s="481">
        <v>44162</v>
      </c>
      <c r="F383" s="478">
        <v>83</v>
      </c>
      <c r="G383" s="479">
        <v>195000</v>
      </c>
      <c r="H383" s="465">
        <v>1030705.11</v>
      </c>
      <c r="I383" s="621">
        <f t="shared" si="16"/>
        <v>0.18919087342062368</v>
      </c>
      <c r="J383" s="531">
        <v>16006965</v>
      </c>
      <c r="K383" s="569">
        <f t="shared" si="17"/>
        <v>15.702842493911765</v>
      </c>
      <c r="L383" s="469">
        <f t="shared" si="18"/>
        <v>17016.425431406977</v>
      </c>
      <c r="M383" s="451" t="s">
        <v>172</v>
      </c>
    </row>
    <row r="384" spans="5:13" x14ac:dyDescent="0.25">
      <c r="E384" s="482">
        <v>44162</v>
      </c>
      <c r="F384" s="483">
        <v>920</v>
      </c>
      <c r="G384" s="484">
        <v>3980</v>
      </c>
      <c r="H384" s="465">
        <v>1030705.11</v>
      </c>
      <c r="I384" s="621">
        <f t="shared" si="16"/>
        <v>3.8614342369952936E-3</v>
      </c>
      <c r="J384" s="530">
        <v>3621322.4</v>
      </c>
      <c r="K384" s="569">
        <f t="shared" si="17"/>
        <v>3.5525194980356702</v>
      </c>
      <c r="L384" s="469">
        <f t="shared" si="18"/>
        <v>17019.977950905013</v>
      </c>
      <c r="M384" s="451" t="s">
        <v>173</v>
      </c>
    </row>
    <row r="385" spans="5:13" x14ac:dyDescent="0.25">
      <c r="E385" s="454" t="s">
        <v>136</v>
      </c>
      <c r="F385" s="449">
        <v>6500</v>
      </c>
      <c r="G385" s="468">
        <v>120000</v>
      </c>
      <c r="H385" s="465">
        <v>999630.72</v>
      </c>
      <c r="I385" s="621">
        <f t="shared" si="16"/>
        <v>0.12004432997017139</v>
      </c>
      <c r="J385" s="529">
        <v>771420000</v>
      </c>
      <c r="K385" s="576">
        <f t="shared" si="17"/>
        <v>780.28814480611402</v>
      </c>
      <c r="L385" s="469">
        <f t="shared" si="18"/>
        <v>17800.266095711126</v>
      </c>
      <c r="M385" s="451" t="s">
        <v>202</v>
      </c>
    </row>
    <row r="386" spans="5:13" x14ac:dyDescent="0.25">
      <c r="E386" s="454" t="s">
        <v>136</v>
      </c>
      <c r="F386" s="449">
        <v>158</v>
      </c>
      <c r="G386" s="468">
        <v>120000</v>
      </c>
      <c r="H386" s="465">
        <v>999630.72</v>
      </c>
      <c r="I386" s="623">
        <f t="shared" si="16"/>
        <v>0.12004432997017139</v>
      </c>
      <c r="J386" s="529">
        <v>18751440</v>
      </c>
      <c r="K386" s="576">
        <f t="shared" si="17"/>
        <v>18.96700413528708</v>
      </c>
      <c r="L386" s="469">
        <f t="shared" si="18"/>
        <v>17819.233099846413</v>
      </c>
      <c r="M386" s="451" t="s">
        <v>202</v>
      </c>
    </row>
    <row r="387" spans="5:13" x14ac:dyDescent="0.25">
      <c r="E387" s="454" t="s">
        <v>136</v>
      </c>
      <c r="F387" s="449">
        <v>317</v>
      </c>
      <c r="G387" s="468">
        <v>120000</v>
      </c>
      <c r="H387" s="465">
        <v>999630.72</v>
      </c>
      <c r="I387" s="621">
        <f t="shared" ref="I387:I450" si="19">G387/H387</f>
        <v>0.12004432997017139</v>
      </c>
      <c r="J387" s="529">
        <v>37621560</v>
      </c>
      <c r="K387" s="576">
        <f t="shared" ref="K387:K450" si="20">F387*I387</f>
        <v>38.054052600544331</v>
      </c>
      <c r="L387" s="469">
        <f t="shared" si="18"/>
        <v>17857.287152446959</v>
      </c>
      <c r="M387" s="451" t="s">
        <v>202</v>
      </c>
    </row>
    <row r="388" spans="5:13" x14ac:dyDescent="0.25">
      <c r="E388" s="454" t="s">
        <v>136</v>
      </c>
      <c r="F388" s="449">
        <v>120</v>
      </c>
      <c r="G388" s="468">
        <v>120000</v>
      </c>
      <c r="H388" s="465">
        <v>999630.72</v>
      </c>
      <c r="I388" s="621">
        <f t="shared" si="19"/>
        <v>0.12004432997017139</v>
      </c>
      <c r="J388" s="529">
        <v>14241600</v>
      </c>
      <c r="K388" s="576">
        <f t="shared" si="20"/>
        <v>14.405319596420567</v>
      </c>
      <c r="L388" s="469">
        <f t="shared" ref="L388:L451" si="21">L387+K388</f>
        <v>17871.692472043378</v>
      </c>
      <c r="M388" s="451" t="s">
        <v>202</v>
      </c>
    </row>
    <row r="389" spans="5:13" x14ac:dyDescent="0.25">
      <c r="E389" s="454" t="s">
        <v>136</v>
      </c>
      <c r="F389" s="449">
        <v>500</v>
      </c>
      <c r="G389" s="468">
        <v>120000</v>
      </c>
      <c r="H389" s="465">
        <v>999630.72</v>
      </c>
      <c r="I389" s="621">
        <f t="shared" si="19"/>
        <v>0.12004432997017139</v>
      </c>
      <c r="J389" s="529">
        <v>59340000</v>
      </c>
      <c r="K389" s="576">
        <f t="shared" si="20"/>
        <v>60.022164985085695</v>
      </c>
      <c r="L389" s="469">
        <f t="shared" si="21"/>
        <v>17931.714637028464</v>
      </c>
      <c r="M389" s="451" t="s">
        <v>202</v>
      </c>
    </row>
    <row r="390" spans="5:13" x14ac:dyDescent="0.25">
      <c r="E390" s="454" t="s">
        <v>136</v>
      </c>
      <c r="F390" s="449">
        <v>18</v>
      </c>
      <c r="G390" s="468">
        <v>120000</v>
      </c>
      <c r="H390" s="465">
        <v>999630.72</v>
      </c>
      <c r="I390" s="621">
        <f t="shared" si="19"/>
        <v>0.12004432997017139</v>
      </c>
      <c r="J390" s="529">
        <v>2136240</v>
      </c>
      <c r="K390" s="576">
        <f t="shared" si="20"/>
        <v>2.1607979394630852</v>
      </c>
      <c r="L390" s="469">
        <f t="shared" si="21"/>
        <v>17933.875434967929</v>
      </c>
      <c r="M390" s="451" t="s">
        <v>202</v>
      </c>
    </row>
    <row r="391" spans="5:13" x14ac:dyDescent="0.25">
      <c r="E391" s="454" t="s">
        <v>136</v>
      </c>
      <c r="F391" s="449">
        <v>15</v>
      </c>
      <c r="G391" s="468">
        <v>120000</v>
      </c>
      <c r="H391" s="465">
        <v>999630.72</v>
      </c>
      <c r="I391" s="621">
        <f t="shared" si="19"/>
        <v>0.12004432997017139</v>
      </c>
      <c r="J391" s="529">
        <v>1780200</v>
      </c>
      <c r="K391" s="576">
        <f t="shared" si="20"/>
        <v>1.8006649495525708</v>
      </c>
      <c r="L391" s="469">
        <f t="shared" si="21"/>
        <v>17935.67609991748</v>
      </c>
      <c r="M391" s="451" t="s">
        <v>202</v>
      </c>
    </row>
    <row r="392" spans="5:13" x14ac:dyDescent="0.25">
      <c r="E392" s="454" t="s">
        <v>136</v>
      </c>
      <c r="F392" s="449">
        <v>2372</v>
      </c>
      <c r="G392" s="468">
        <v>120000</v>
      </c>
      <c r="H392" s="465">
        <v>999630.72</v>
      </c>
      <c r="I392" s="621">
        <f t="shared" si="19"/>
        <v>0.12004432997017139</v>
      </c>
      <c r="J392" s="529">
        <v>281508960</v>
      </c>
      <c r="K392" s="576">
        <f t="shared" si="20"/>
        <v>284.74515068924654</v>
      </c>
      <c r="L392" s="469">
        <f t="shared" si="21"/>
        <v>18220.421250606727</v>
      </c>
      <c r="M392" s="451" t="s">
        <v>202</v>
      </c>
    </row>
    <row r="393" spans="5:13" x14ac:dyDescent="0.25">
      <c r="E393" s="454" t="s">
        <v>136</v>
      </c>
      <c r="F393" s="449">
        <v>9777</v>
      </c>
      <c r="G393" s="468">
        <v>130000</v>
      </c>
      <c r="H393" s="465">
        <v>999630.72</v>
      </c>
      <c r="I393" s="621">
        <f t="shared" si="19"/>
        <v>0.13004802413435235</v>
      </c>
      <c r="J393" s="529">
        <v>1257028890</v>
      </c>
      <c r="K393" s="576">
        <f t="shared" si="20"/>
        <v>1271.479531961563</v>
      </c>
      <c r="L393" s="469">
        <f t="shared" si="21"/>
        <v>19491.900782568289</v>
      </c>
      <c r="M393" s="451" t="s">
        <v>202</v>
      </c>
    </row>
    <row r="394" spans="5:13" x14ac:dyDescent="0.25">
      <c r="E394" s="454" t="s">
        <v>136</v>
      </c>
      <c r="F394" s="449">
        <v>223</v>
      </c>
      <c r="G394" s="468">
        <v>130000</v>
      </c>
      <c r="H394" s="465">
        <v>999630.72</v>
      </c>
      <c r="I394" s="621">
        <f t="shared" si="19"/>
        <v>0.13004802413435235</v>
      </c>
      <c r="J394" s="529">
        <v>28671110</v>
      </c>
      <c r="K394" s="576">
        <f t="shared" si="20"/>
        <v>29.000709381960572</v>
      </c>
      <c r="L394" s="469">
        <f t="shared" si="21"/>
        <v>19520.901491950252</v>
      </c>
      <c r="M394" s="451" t="s">
        <v>202</v>
      </c>
    </row>
    <row r="395" spans="5:13" x14ac:dyDescent="0.25">
      <c r="E395" s="454" t="s">
        <v>136</v>
      </c>
      <c r="F395" s="449">
        <v>1</v>
      </c>
      <c r="G395" s="468">
        <v>215000</v>
      </c>
      <c r="H395" s="465">
        <v>999630.72</v>
      </c>
      <c r="I395" s="623">
        <f t="shared" si="19"/>
        <v>0.2150794245298904</v>
      </c>
      <c r="J395" s="529">
        <v>212635</v>
      </c>
      <c r="K395" s="569">
        <f t="shared" si="20"/>
        <v>0.2150794245298904</v>
      </c>
      <c r="L395" s="469">
        <f t="shared" si="21"/>
        <v>19521.11657137478</v>
      </c>
      <c r="M395" s="451" t="s">
        <v>172</v>
      </c>
    </row>
    <row r="396" spans="5:13" x14ac:dyDescent="0.25">
      <c r="E396" s="454" t="s">
        <v>136</v>
      </c>
      <c r="F396" s="449">
        <v>44</v>
      </c>
      <c r="G396" s="468">
        <v>215000</v>
      </c>
      <c r="H396" s="465">
        <v>999630.72</v>
      </c>
      <c r="I396" s="621">
        <f t="shared" si="19"/>
        <v>0.2150794245298904</v>
      </c>
      <c r="J396" s="529">
        <v>9355940</v>
      </c>
      <c r="K396" s="569">
        <f t="shared" si="20"/>
        <v>9.4634946793151773</v>
      </c>
      <c r="L396" s="469">
        <f t="shared" si="21"/>
        <v>19530.580066054095</v>
      </c>
      <c r="M396" s="451" t="s">
        <v>172</v>
      </c>
    </row>
    <row r="397" spans="5:13" x14ac:dyDescent="0.25">
      <c r="E397" s="454" t="s">
        <v>137</v>
      </c>
      <c r="F397" s="449">
        <v>20</v>
      </c>
      <c r="G397" s="468">
        <v>166000</v>
      </c>
      <c r="H397" s="465">
        <v>1025065.82</v>
      </c>
      <c r="I397" s="621">
        <f t="shared" si="19"/>
        <v>0.16194082054165068</v>
      </c>
      <c r="J397" s="529">
        <v>3283480</v>
      </c>
      <c r="K397" s="576">
        <f t="shared" si="20"/>
        <v>3.2388164108330137</v>
      </c>
      <c r="L397" s="469">
        <f t="shared" si="21"/>
        <v>19533.81888246493</v>
      </c>
      <c r="M397" s="451" t="s">
        <v>202</v>
      </c>
    </row>
    <row r="398" spans="5:13" x14ac:dyDescent="0.25">
      <c r="E398" s="454" t="s">
        <v>137</v>
      </c>
      <c r="F398" s="449">
        <v>37</v>
      </c>
      <c r="G398" s="468">
        <v>166000</v>
      </c>
      <c r="H398" s="465">
        <v>1025065.82</v>
      </c>
      <c r="I398" s="623">
        <f t="shared" si="19"/>
        <v>0.16194082054165068</v>
      </c>
      <c r="J398" s="529">
        <v>6074438</v>
      </c>
      <c r="K398" s="576">
        <f t="shared" si="20"/>
        <v>5.9918103600410753</v>
      </c>
      <c r="L398" s="469">
        <f t="shared" si="21"/>
        <v>19539.810692824969</v>
      </c>
      <c r="M398" s="451" t="s">
        <v>202</v>
      </c>
    </row>
    <row r="399" spans="5:13" x14ac:dyDescent="0.25">
      <c r="E399" s="454" t="s">
        <v>137</v>
      </c>
      <c r="F399" s="449">
        <v>2910</v>
      </c>
      <c r="G399" s="468">
        <v>166000</v>
      </c>
      <c r="H399" s="465">
        <v>1025065.82</v>
      </c>
      <c r="I399" s="623">
        <f t="shared" si="19"/>
        <v>0.16194082054165068</v>
      </c>
      <c r="J399" s="529">
        <v>477746340</v>
      </c>
      <c r="K399" s="576">
        <f t="shared" si="20"/>
        <v>471.2477877762035</v>
      </c>
      <c r="L399" s="469">
        <f t="shared" si="21"/>
        <v>20011.058480601172</v>
      </c>
      <c r="M399" s="451" t="s">
        <v>202</v>
      </c>
    </row>
    <row r="400" spans="5:13" x14ac:dyDescent="0.25">
      <c r="E400" s="454" t="s">
        <v>137</v>
      </c>
      <c r="F400" s="449">
        <v>6</v>
      </c>
      <c r="G400" s="468">
        <v>165000</v>
      </c>
      <c r="H400" s="465">
        <v>1025065.82</v>
      </c>
      <c r="I400" s="621">
        <f t="shared" si="19"/>
        <v>0.16096527342995401</v>
      </c>
      <c r="J400" s="529">
        <v>979110</v>
      </c>
      <c r="K400" s="576">
        <f t="shared" si="20"/>
        <v>0.965791640579724</v>
      </c>
      <c r="L400" s="469">
        <f t="shared" si="21"/>
        <v>20012.024272241753</v>
      </c>
      <c r="M400" s="451" t="s">
        <v>202</v>
      </c>
    </row>
    <row r="401" spans="5:13" x14ac:dyDescent="0.25">
      <c r="E401" s="454" t="s">
        <v>137</v>
      </c>
      <c r="F401" s="449">
        <v>57</v>
      </c>
      <c r="G401" s="468">
        <v>165000</v>
      </c>
      <c r="H401" s="465">
        <v>1025065.82</v>
      </c>
      <c r="I401" s="621">
        <f t="shared" si="19"/>
        <v>0.16096527342995401</v>
      </c>
      <c r="J401" s="529">
        <v>9301545</v>
      </c>
      <c r="K401" s="576">
        <f t="shared" si="20"/>
        <v>9.1750205855073776</v>
      </c>
      <c r="L401" s="469">
        <f t="shared" si="21"/>
        <v>20021.199292827259</v>
      </c>
      <c r="M401" s="451" t="s">
        <v>202</v>
      </c>
    </row>
    <row r="402" spans="5:13" x14ac:dyDescent="0.25">
      <c r="E402" s="454" t="s">
        <v>137</v>
      </c>
      <c r="F402" s="449">
        <v>14</v>
      </c>
      <c r="G402" s="468">
        <v>165000</v>
      </c>
      <c r="H402" s="465">
        <v>1025065.82</v>
      </c>
      <c r="I402" s="621">
        <f t="shared" si="19"/>
        <v>0.16096527342995401</v>
      </c>
      <c r="J402" s="529">
        <v>2284590</v>
      </c>
      <c r="K402" s="576">
        <f t="shared" si="20"/>
        <v>2.2535138280193561</v>
      </c>
      <c r="L402" s="469">
        <f t="shared" si="21"/>
        <v>20023.452806655278</v>
      </c>
      <c r="M402" s="451" t="s">
        <v>202</v>
      </c>
    </row>
    <row r="403" spans="5:13" x14ac:dyDescent="0.25">
      <c r="E403" s="454" t="s">
        <v>137</v>
      </c>
      <c r="F403" s="449">
        <v>10</v>
      </c>
      <c r="G403" s="468">
        <v>165000</v>
      </c>
      <c r="H403" s="465">
        <v>1025065.82</v>
      </c>
      <c r="I403" s="621">
        <f t="shared" si="19"/>
        <v>0.16096527342995401</v>
      </c>
      <c r="J403" s="529">
        <v>1631850</v>
      </c>
      <c r="K403" s="576">
        <f t="shared" si="20"/>
        <v>1.6096527342995401</v>
      </c>
      <c r="L403" s="469">
        <f t="shared" si="21"/>
        <v>20025.062459389577</v>
      </c>
      <c r="M403" s="451" t="s">
        <v>202</v>
      </c>
    </row>
    <row r="404" spans="5:13" x14ac:dyDescent="0.25">
      <c r="E404" s="454" t="s">
        <v>137</v>
      </c>
      <c r="F404" s="449">
        <v>1946</v>
      </c>
      <c r="G404" s="468">
        <v>165000</v>
      </c>
      <c r="H404" s="465">
        <v>1025065.82</v>
      </c>
      <c r="I404" s="621">
        <f t="shared" si="19"/>
        <v>0.16096527342995401</v>
      </c>
      <c r="J404" s="529">
        <v>317558010</v>
      </c>
      <c r="K404" s="576">
        <f t="shared" si="20"/>
        <v>313.23842209469052</v>
      </c>
      <c r="L404" s="469">
        <f t="shared" si="21"/>
        <v>20338.300881484269</v>
      </c>
      <c r="M404" s="451" t="s">
        <v>202</v>
      </c>
    </row>
    <row r="405" spans="5:13" x14ac:dyDescent="0.25">
      <c r="E405" s="454" t="s">
        <v>137</v>
      </c>
      <c r="F405" s="449">
        <v>51</v>
      </c>
      <c r="G405" s="468">
        <v>170000</v>
      </c>
      <c r="H405" s="465">
        <v>1025065.82</v>
      </c>
      <c r="I405" s="621">
        <f t="shared" si="19"/>
        <v>0.16584300898843746</v>
      </c>
      <c r="J405" s="529">
        <v>8574630</v>
      </c>
      <c r="K405" s="576">
        <f t="shared" si="20"/>
        <v>8.4579934584103107</v>
      </c>
      <c r="L405" s="469">
        <f t="shared" si="21"/>
        <v>20346.75887494268</v>
      </c>
      <c r="M405" s="451" t="s">
        <v>202</v>
      </c>
    </row>
    <row r="406" spans="5:13" x14ac:dyDescent="0.25">
      <c r="E406" s="454" t="s">
        <v>137</v>
      </c>
      <c r="F406" s="449">
        <v>4054</v>
      </c>
      <c r="G406" s="468">
        <v>170000</v>
      </c>
      <c r="H406" s="465">
        <v>1025065.82</v>
      </c>
      <c r="I406" s="621">
        <f t="shared" si="19"/>
        <v>0.16584300898843746</v>
      </c>
      <c r="J406" s="529">
        <v>681599020</v>
      </c>
      <c r="K406" s="576">
        <f t="shared" si="20"/>
        <v>672.32755843912548</v>
      </c>
      <c r="L406" s="469">
        <f t="shared" si="21"/>
        <v>21019.086433381806</v>
      </c>
      <c r="M406" s="451" t="s">
        <v>202</v>
      </c>
    </row>
    <row r="407" spans="5:13" x14ac:dyDescent="0.25">
      <c r="E407" s="454" t="s">
        <v>137</v>
      </c>
      <c r="F407" s="449">
        <v>290</v>
      </c>
      <c r="G407" s="468">
        <v>170000</v>
      </c>
      <c r="H407" s="465">
        <v>1025065.82</v>
      </c>
      <c r="I407" s="621">
        <f t="shared" si="19"/>
        <v>0.16584300898843746</v>
      </c>
      <c r="J407" s="529">
        <v>48757700</v>
      </c>
      <c r="K407" s="576">
        <f t="shared" si="20"/>
        <v>48.09447260664686</v>
      </c>
      <c r="L407" s="469">
        <f t="shared" si="21"/>
        <v>21067.180905988454</v>
      </c>
      <c r="M407" s="451" t="s">
        <v>202</v>
      </c>
    </row>
    <row r="408" spans="5:13" x14ac:dyDescent="0.25">
      <c r="E408" s="454" t="s">
        <v>137</v>
      </c>
      <c r="F408" s="449">
        <v>22</v>
      </c>
      <c r="G408" s="468">
        <v>230000</v>
      </c>
      <c r="H408" s="465">
        <v>1025065.82</v>
      </c>
      <c r="I408" s="621">
        <f t="shared" si="19"/>
        <v>0.22437583569023892</v>
      </c>
      <c r="J408" s="529">
        <v>5004340</v>
      </c>
      <c r="K408" s="569">
        <f t="shared" si="20"/>
        <v>4.9362683851852562</v>
      </c>
      <c r="L408" s="469">
        <f t="shared" si="21"/>
        <v>21072.117174373641</v>
      </c>
      <c r="M408" s="451" t="s">
        <v>172</v>
      </c>
    </row>
    <row r="409" spans="5:13" x14ac:dyDescent="0.25">
      <c r="E409" s="454" t="s">
        <v>137</v>
      </c>
      <c r="F409" s="449">
        <v>2</v>
      </c>
      <c r="G409" s="468">
        <v>230000</v>
      </c>
      <c r="H409" s="465">
        <v>1025065.82</v>
      </c>
      <c r="I409" s="621">
        <f t="shared" si="19"/>
        <v>0.22437583569023892</v>
      </c>
      <c r="J409" s="529">
        <v>454940</v>
      </c>
      <c r="K409" s="569">
        <f t="shared" si="20"/>
        <v>0.44875167138047783</v>
      </c>
      <c r="L409" s="469">
        <f t="shared" si="21"/>
        <v>21072.565926045023</v>
      </c>
      <c r="M409" s="451" t="s">
        <v>172</v>
      </c>
    </row>
    <row r="410" spans="5:13" x14ac:dyDescent="0.25">
      <c r="E410" s="454" t="s">
        <v>137</v>
      </c>
      <c r="F410" s="449">
        <v>6</v>
      </c>
      <c r="G410" s="468">
        <v>230000</v>
      </c>
      <c r="H410" s="465">
        <v>1025065.82</v>
      </c>
      <c r="I410" s="621">
        <f t="shared" si="19"/>
        <v>0.22437583569023892</v>
      </c>
      <c r="J410" s="529">
        <v>1364820</v>
      </c>
      <c r="K410" s="569">
        <f t="shared" si="20"/>
        <v>1.3462550141414336</v>
      </c>
      <c r="L410" s="469">
        <f t="shared" si="21"/>
        <v>21073.912181059164</v>
      </c>
      <c r="M410" s="451" t="s">
        <v>172</v>
      </c>
    </row>
    <row r="411" spans="5:13" x14ac:dyDescent="0.25">
      <c r="E411" s="454" t="s">
        <v>137</v>
      </c>
      <c r="F411" s="449">
        <v>85</v>
      </c>
      <c r="G411" s="468">
        <v>230000</v>
      </c>
      <c r="H411" s="465">
        <v>1025065.82</v>
      </c>
      <c r="I411" s="621">
        <f t="shared" si="19"/>
        <v>0.22437583569023892</v>
      </c>
      <c r="J411" s="529">
        <v>19334950</v>
      </c>
      <c r="K411" s="569">
        <f t="shared" si="20"/>
        <v>19.071946033670308</v>
      </c>
      <c r="L411" s="469">
        <f t="shared" si="21"/>
        <v>21092.984127092834</v>
      </c>
      <c r="M411" s="451" t="s">
        <v>172</v>
      </c>
    </row>
    <row r="412" spans="5:13" x14ac:dyDescent="0.25">
      <c r="E412" s="454" t="s">
        <v>137</v>
      </c>
      <c r="F412" s="449">
        <v>51</v>
      </c>
      <c r="G412" s="468">
        <v>230000</v>
      </c>
      <c r="H412" s="465">
        <v>1025065.82</v>
      </c>
      <c r="I412" s="621">
        <f t="shared" si="19"/>
        <v>0.22437583569023892</v>
      </c>
      <c r="J412" s="529">
        <v>11600970</v>
      </c>
      <c r="K412" s="569">
        <f t="shared" si="20"/>
        <v>11.443167620202185</v>
      </c>
      <c r="L412" s="469">
        <f t="shared" si="21"/>
        <v>21104.427294713038</v>
      </c>
      <c r="M412" s="451" t="s">
        <v>172</v>
      </c>
    </row>
    <row r="413" spans="5:13" x14ac:dyDescent="0.25">
      <c r="E413" s="454" t="s">
        <v>137</v>
      </c>
      <c r="F413" s="449">
        <v>100</v>
      </c>
      <c r="G413" s="468">
        <v>230000</v>
      </c>
      <c r="H413" s="465">
        <v>1025065.82</v>
      </c>
      <c r="I413" s="621">
        <f t="shared" si="19"/>
        <v>0.22437583569023892</v>
      </c>
      <c r="J413" s="529">
        <v>22747000</v>
      </c>
      <c r="K413" s="569">
        <f t="shared" si="20"/>
        <v>22.437583569023893</v>
      </c>
      <c r="L413" s="469">
        <f t="shared" si="21"/>
        <v>21126.86487828206</v>
      </c>
      <c r="M413" s="451" t="s">
        <v>172</v>
      </c>
    </row>
    <row r="414" spans="5:13" x14ac:dyDescent="0.25">
      <c r="E414" s="454" t="s">
        <v>137</v>
      </c>
      <c r="F414" s="449">
        <v>6</v>
      </c>
      <c r="G414" s="468">
        <v>230000</v>
      </c>
      <c r="H414" s="465">
        <v>1025065.82</v>
      </c>
      <c r="I414" s="621">
        <f t="shared" si="19"/>
        <v>0.22437583569023892</v>
      </c>
      <c r="J414" s="529">
        <v>1364820</v>
      </c>
      <c r="K414" s="569">
        <f t="shared" si="20"/>
        <v>1.3462550141414336</v>
      </c>
      <c r="L414" s="469">
        <f t="shared" si="21"/>
        <v>21128.211133296201</v>
      </c>
      <c r="M414" s="451" t="s">
        <v>172</v>
      </c>
    </row>
    <row r="415" spans="5:13" x14ac:dyDescent="0.25">
      <c r="E415" s="454" t="s">
        <v>137</v>
      </c>
      <c r="F415" s="449">
        <v>24</v>
      </c>
      <c r="G415" s="468">
        <v>230000</v>
      </c>
      <c r="H415" s="465">
        <v>1025065.82</v>
      </c>
      <c r="I415" s="621">
        <f t="shared" si="19"/>
        <v>0.22437583569023892</v>
      </c>
      <c r="J415" s="529">
        <v>5459280</v>
      </c>
      <c r="K415" s="569">
        <f t="shared" si="20"/>
        <v>5.3850200565657342</v>
      </c>
      <c r="L415" s="469">
        <f t="shared" si="21"/>
        <v>21133.596153352766</v>
      </c>
      <c r="M415" s="451" t="s">
        <v>172</v>
      </c>
    </row>
    <row r="416" spans="5:13" x14ac:dyDescent="0.25">
      <c r="E416" s="454" t="s">
        <v>138</v>
      </c>
      <c r="F416" s="449">
        <v>3</v>
      </c>
      <c r="G416" s="468">
        <v>160000</v>
      </c>
      <c r="H416" s="465">
        <v>1305293.44</v>
      </c>
      <c r="I416" s="621">
        <f t="shared" si="19"/>
        <v>0.12257780135629887</v>
      </c>
      <c r="J416" s="529">
        <v>474720</v>
      </c>
      <c r="K416" s="576">
        <f t="shared" si="20"/>
        <v>0.3677334040688966</v>
      </c>
      <c r="L416" s="469">
        <f t="shared" si="21"/>
        <v>21133.963886756836</v>
      </c>
      <c r="M416" s="451" t="s">
        <v>202</v>
      </c>
    </row>
    <row r="417" spans="5:13" x14ac:dyDescent="0.25">
      <c r="E417" s="454" t="s">
        <v>138</v>
      </c>
      <c r="F417" s="449">
        <v>290</v>
      </c>
      <c r="G417" s="468">
        <v>230000</v>
      </c>
      <c r="H417" s="465">
        <v>1305293.44</v>
      </c>
      <c r="I417" s="621">
        <f t="shared" si="19"/>
        <v>0.17620558944967962</v>
      </c>
      <c r="J417" s="529">
        <v>65966300</v>
      </c>
      <c r="K417" s="569">
        <f t="shared" si="20"/>
        <v>51.099620940407092</v>
      </c>
      <c r="L417" s="469">
        <f t="shared" si="21"/>
        <v>21185.063507697243</v>
      </c>
      <c r="M417" s="451" t="s">
        <v>172</v>
      </c>
    </row>
    <row r="418" spans="5:13" x14ac:dyDescent="0.25">
      <c r="E418" s="454" t="s">
        <v>138</v>
      </c>
      <c r="F418" s="449">
        <v>12</v>
      </c>
      <c r="G418" s="468">
        <v>230000</v>
      </c>
      <c r="H418" s="465">
        <v>1305293.44</v>
      </c>
      <c r="I418" s="621">
        <f t="shared" si="19"/>
        <v>0.17620558944967962</v>
      </c>
      <c r="J418" s="529">
        <v>2729640</v>
      </c>
      <c r="K418" s="569">
        <f t="shared" si="20"/>
        <v>2.1144670733961553</v>
      </c>
      <c r="L418" s="469">
        <f t="shared" si="21"/>
        <v>21187.177974770639</v>
      </c>
      <c r="M418" s="451" t="s">
        <v>172</v>
      </c>
    </row>
    <row r="419" spans="5:13" x14ac:dyDescent="0.25">
      <c r="E419" s="454" t="s">
        <v>138</v>
      </c>
      <c r="F419" s="449">
        <v>25</v>
      </c>
      <c r="G419" s="468">
        <v>230000</v>
      </c>
      <c r="H419" s="465">
        <v>1305293.44</v>
      </c>
      <c r="I419" s="621">
        <f t="shared" si="19"/>
        <v>0.17620558944967962</v>
      </c>
      <c r="J419" s="529">
        <v>5686750</v>
      </c>
      <c r="K419" s="569">
        <f t="shared" si="20"/>
        <v>4.4051397362419902</v>
      </c>
      <c r="L419" s="469">
        <f t="shared" si="21"/>
        <v>21191.583114506881</v>
      </c>
      <c r="M419" s="451" t="s">
        <v>172</v>
      </c>
    </row>
    <row r="420" spans="5:13" x14ac:dyDescent="0.25">
      <c r="E420" s="454" t="s">
        <v>138</v>
      </c>
      <c r="F420" s="449">
        <v>10</v>
      </c>
      <c r="G420" s="468">
        <v>230000</v>
      </c>
      <c r="H420" s="465">
        <v>1305293.44</v>
      </c>
      <c r="I420" s="621">
        <f t="shared" si="19"/>
        <v>0.17620558944967962</v>
      </c>
      <c r="J420" s="529">
        <v>2274700</v>
      </c>
      <c r="K420" s="569">
        <f t="shared" si="20"/>
        <v>1.7620558944967963</v>
      </c>
      <c r="L420" s="469">
        <f t="shared" si="21"/>
        <v>21193.345170401379</v>
      </c>
      <c r="M420" s="451" t="s">
        <v>172</v>
      </c>
    </row>
    <row r="421" spans="5:13" x14ac:dyDescent="0.25">
      <c r="E421" s="454" t="s">
        <v>138</v>
      </c>
      <c r="F421" s="449">
        <v>57</v>
      </c>
      <c r="G421" s="468">
        <v>230000</v>
      </c>
      <c r="H421" s="465">
        <v>1305293.44</v>
      </c>
      <c r="I421" s="621">
        <f t="shared" si="19"/>
        <v>0.17620558944967962</v>
      </c>
      <c r="J421" s="529">
        <v>12965790</v>
      </c>
      <c r="K421" s="569">
        <f t="shared" si="20"/>
        <v>10.043718598631738</v>
      </c>
      <c r="L421" s="469">
        <f t="shared" si="21"/>
        <v>21203.388889000009</v>
      </c>
      <c r="M421" s="451" t="s">
        <v>172</v>
      </c>
    </row>
    <row r="422" spans="5:13" x14ac:dyDescent="0.25">
      <c r="E422" s="454" t="s">
        <v>139</v>
      </c>
      <c r="F422" s="449">
        <v>15</v>
      </c>
      <c r="G422" s="468">
        <v>203000</v>
      </c>
      <c r="H422" s="465">
        <v>1094023.8999999999</v>
      </c>
      <c r="I422" s="621">
        <f t="shared" si="19"/>
        <v>0.18555353315407461</v>
      </c>
      <c r="J422" s="529">
        <v>3011505</v>
      </c>
      <c r="K422" s="576">
        <f t="shared" si="20"/>
        <v>2.783302997311119</v>
      </c>
      <c r="L422" s="469">
        <f t="shared" si="21"/>
        <v>21206.172191997321</v>
      </c>
      <c r="M422" s="451" t="s">
        <v>202</v>
      </c>
    </row>
    <row r="423" spans="5:13" x14ac:dyDescent="0.25">
      <c r="E423" s="454" t="s">
        <v>139</v>
      </c>
      <c r="F423" s="449">
        <v>1774</v>
      </c>
      <c r="G423" s="468">
        <v>203000</v>
      </c>
      <c r="H423" s="465">
        <v>1094023.8999999999</v>
      </c>
      <c r="I423" s="621">
        <f t="shared" si="19"/>
        <v>0.18555353315407461</v>
      </c>
      <c r="J423" s="529">
        <v>356160658</v>
      </c>
      <c r="K423" s="576">
        <f t="shared" si="20"/>
        <v>329.17196781532834</v>
      </c>
      <c r="L423" s="469">
        <f t="shared" si="21"/>
        <v>21535.344159812648</v>
      </c>
      <c r="M423" s="451" t="s">
        <v>202</v>
      </c>
    </row>
    <row r="424" spans="5:13" x14ac:dyDescent="0.25">
      <c r="E424" s="454" t="s">
        <v>139</v>
      </c>
      <c r="F424" s="449">
        <v>4</v>
      </c>
      <c r="G424" s="468">
        <v>203000</v>
      </c>
      <c r="H424" s="465">
        <v>1094023.8999999999</v>
      </c>
      <c r="I424" s="621">
        <f t="shared" si="19"/>
        <v>0.18555353315407461</v>
      </c>
      <c r="J424" s="529">
        <v>803068</v>
      </c>
      <c r="K424" s="576">
        <f t="shared" si="20"/>
        <v>0.74221413261629843</v>
      </c>
      <c r="L424" s="469">
        <f t="shared" si="21"/>
        <v>21536.086373945265</v>
      </c>
      <c r="M424" s="451" t="s">
        <v>202</v>
      </c>
    </row>
    <row r="425" spans="5:13" x14ac:dyDescent="0.25">
      <c r="E425" s="454" t="s">
        <v>140</v>
      </c>
      <c r="F425" s="449">
        <v>977</v>
      </c>
      <c r="G425" s="468">
        <v>215000</v>
      </c>
      <c r="H425" s="485">
        <v>1135074.29</v>
      </c>
      <c r="I425" s="623">
        <f t="shared" si="19"/>
        <v>0.18941491485988993</v>
      </c>
      <c r="J425" s="529">
        <v>207744395</v>
      </c>
      <c r="K425" s="569">
        <f t="shared" si="20"/>
        <v>185.05837181811245</v>
      </c>
      <c r="L425" s="469">
        <f t="shared" si="21"/>
        <v>21721.144745763377</v>
      </c>
      <c r="M425" s="451" t="s">
        <v>172</v>
      </c>
    </row>
    <row r="426" spans="5:13" x14ac:dyDescent="0.25">
      <c r="E426" s="454" t="s">
        <v>140</v>
      </c>
      <c r="F426" s="449">
        <v>5</v>
      </c>
      <c r="G426" s="468">
        <v>215000</v>
      </c>
      <c r="H426" s="485">
        <v>1135074.29</v>
      </c>
      <c r="I426" s="621">
        <f t="shared" si="19"/>
        <v>0.18941491485988993</v>
      </c>
      <c r="J426" s="529">
        <v>1063175</v>
      </c>
      <c r="K426" s="569">
        <f t="shared" si="20"/>
        <v>0.94707457429944963</v>
      </c>
      <c r="L426" s="469">
        <f t="shared" si="21"/>
        <v>21722.091820337675</v>
      </c>
      <c r="M426" s="451" t="s">
        <v>172</v>
      </c>
    </row>
    <row r="427" spans="5:13" x14ac:dyDescent="0.25">
      <c r="E427" s="454" t="s">
        <v>141</v>
      </c>
      <c r="F427" s="449">
        <v>1000</v>
      </c>
      <c r="G427" s="468">
        <v>190000</v>
      </c>
      <c r="H427" s="465">
        <v>1135074.29</v>
      </c>
      <c r="I427" s="621">
        <f t="shared" si="19"/>
        <v>0.16738992475990272</v>
      </c>
      <c r="J427" s="529">
        <v>187910000</v>
      </c>
      <c r="K427" s="576">
        <f t="shared" si="20"/>
        <v>167.38992475990273</v>
      </c>
      <c r="L427" s="469">
        <f t="shared" si="21"/>
        <v>21889.481745097579</v>
      </c>
      <c r="M427" s="451" t="s">
        <v>202</v>
      </c>
    </row>
    <row r="428" spans="5:13" x14ac:dyDescent="0.25">
      <c r="E428" s="482" t="s">
        <v>141</v>
      </c>
      <c r="F428" s="486">
        <v>10</v>
      </c>
      <c r="G428" s="487">
        <v>223000</v>
      </c>
      <c r="H428" s="465">
        <v>1135074.29</v>
      </c>
      <c r="I428" s="621">
        <f t="shared" si="19"/>
        <v>0.19646291169188582</v>
      </c>
      <c r="J428" s="532">
        <v>2205470</v>
      </c>
      <c r="K428" s="569">
        <f t="shared" si="20"/>
        <v>1.9646291169188581</v>
      </c>
      <c r="L428" s="469">
        <f t="shared" si="21"/>
        <v>21891.446374214498</v>
      </c>
      <c r="M428" s="451" t="s">
        <v>172</v>
      </c>
    </row>
    <row r="429" spans="5:13" x14ac:dyDescent="0.25">
      <c r="E429" s="482" t="s">
        <v>142</v>
      </c>
      <c r="F429" s="486">
        <v>16</v>
      </c>
      <c r="G429" s="487">
        <v>225000</v>
      </c>
      <c r="H429" s="465">
        <v>1068031.82</v>
      </c>
      <c r="I429" s="621">
        <f t="shared" si="19"/>
        <v>0.21066788066295628</v>
      </c>
      <c r="J429" s="532">
        <v>3560400</v>
      </c>
      <c r="K429" s="569">
        <f t="shared" si="20"/>
        <v>3.3706860906073004</v>
      </c>
      <c r="L429" s="469">
        <f t="shared" si="21"/>
        <v>21894.817060305104</v>
      </c>
      <c r="M429" s="451" t="s">
        <v>172</v>
      </c>
    </row>
    <row r="430" spans="5:13" x14ac:dyDescent="0.25">
      <c r="E430" s="482" t="s">
        <v>142</v>
      </c>
      <c r="F430" s="486">
        <v>170</v>
      </c>
      <c r="G430" s="487">
        <v>225000</v>
      </c>
      <c r="H430" s="465">
        <v>1068031.82</v>
      </c>
      <c r="I430" s="621">
        <f t="shared" si="19"/>
        <v>0.21066788066295628</v>
      </c>
      <c r="J430" s="532">
        <v>37829250</v>
      </c>
      <c r="K430" s="569">
        <f t="shared" si="20"/>
        <v>35.813539712702564</v>
      </c>
      <c r="L430" s="469">
        <f t="shared" si="21"/>
        <v>21930.630600017808</v>
      </c>
      <c r="M430" s="451" t="s">
        <v>172</v>
      </c>
    </row>
    <row r="431" spans="5:13" x14ac:dyDescent="0.25">
      <c r="E431" s="482" t="s">
        <v>142</v>
      </c>
      <c r="F431" s="486">
        <v>30</v>
      </c>
      <c r="G431" s="487">
        <v>225000</v>
      </c>
      <c r="H431" s="465">
        <v>1068031.82</v>
      </c>
      <c r="I431" s="621">
        <f t="shared" si="19"/>
        <v>0.21066788066295628</v>
      </c>
      <c r="J431" s="532">
        <v>6675750</v>
      </c>
      <c r="K431" s="569">
        <f t="shared" si="20"/>
        <v>6.3200364198886883</v>
      </c>
      <c r="L431" s="469">
        <f t="shared" si="21"/>
        <v>21936.950636437698</v>
      </c>
      <c r="M431" s="451" t="s">
        <v>172</v>
      </c>
    </row>
    <row r="432" spans="5:13" x14ac:dyDescent="0.25">
      <c r="E432" s="482" t="s">
        <v>142</v>
      </c>
      <c r="F432" s="486">
        <v>217</v>
      </c>
      <c r="G432" s="487">
        <v>225000</v>
      </c>
      <c r="H432" s="465">
        <v>1068031.82</v>
      </c>
      <c r="I432" s="621">
        <f t="shared" si="19"/>
        <v>0.21066788066295628</v>
      </c>
      <c r="J432" s="532">
        <v>48287925</v>
      </c>
      <c r="K432" s="569">
        <f t="shared" si="20"/>
        <v>45.714930103861512</v>
      </c>
      <c r="L432" s="469">
        <f t="shared" si="21"/>
        <v>21982.66556654156</v>
      </c>
      <c r="M432" s="451" t="s">
        <v>172</v>
      </c>
    </row>
    <row r="433" spans="5:13" x14ac:dyDescent="0.25">
      <c r="E433" s="482" t="s">
        <v>142</v>
      </c>
      <c r="F433" s="486">
        <v>2</v>
      </c>
      <c r="G433" s="487">
        <v>225000</v>
      </c>
      <c r="H433" s="465">
        <v>1068031.82</v>
      </c>
      <c r="I433" s="621">
        <f t="shared" si="19"/>
        <v>0.21066788066295628</v>
      </c>
      <c r="J433" s="532">
        <v>445050</v>
      </c>
      <c r="K433" s="569">
        <f t="shared" si="20"/>
        <v>0.42133576132591255</v>
      </c>
      <c r="L433" s="469">
        <f t="shared" si="21"/>
        <v>21983.086902302886</v>
      </c>
      <c r="M433" s="451" t="s">
        <v>172</v>
      </c>
    </row>
    <row r="434" spans="5:13" x14ac:dyDescent="0.25">
      <c r="E434" s="482" t="s">
        <v>142</v>
      </c>
      <c r="F434" s="486">
        <v>45</v>
      </c>
      <c r="G434" s="487">
        <v>225000</v>
      </c>
      <c r="H434" s="465">
        <v>1068031.82</v>
      </c>
      <c r="I434" s="621">
        <f t="shared" si="19"/>
        <v>0.21066788066295628</v>
      </c>
      <c r="J434" s="532">
        <v>10013625</v>
      </c>
      <c r="K434" s="569">
        <f t="shared" si="20"/>
        <v>9.4800546298330328</v>
      </c>
      <c r="L434" s="469">
        <f t="shared" si="21"/>
        <v>21992.566956932718</v>
      </c>
      <c r="M434" s="451" t="s">
        <v>172</v>
      </c>
    </row>
    <row r="435" spans="5:13" x14ac:dyDescent="0.25">
      <c r="E435" s="454" t="s">
        <v>143</v>
      </c>
      <c r="F435" s="449">
        <v>300</v>
      </c>
      <c r="G435" s="468">
        <v>160000</v>
      </c>
      <c r="H435" s="465">
        <v>1050833.77</v>
      </c>
      <c r="I435" s="623">
        <f t="shared" si="19"/>
        <v>0.15226004775236715</v>
      </c>
      <c r="J435" s="529">
        <v>47472000</v>
      </c>
      <c r="K435" s="577">
        <f t="shared" si="20"/>
        <v>45.678014325710144</v>
      </c>
      <c r="L435" s="488">
        <f t="shared" si="21"/>
        <v>22038.244971258428</v>
      </c>
      <c r="M435" s="451" t="s">
        <v>202</v>
      </c>
    </row>
    <row r="436" spans="5:13" x14ac:dyDescent="0.25">
      <c r="E436" s="454" t="s">
        <v>143</v>
      </c>
      <c r="F436" s="449">
        <v>30</v>
      </c>
      <c r="G436" s="468">
        <v>160000</v>
      </c>
      <c r="H436" s="465">
        <v>1050833.77</v>
      </c>
      <c r="I436" s="623">
        <f t="shared" si="19"/>
        <v>0.15226004775236715</v>
      </c>
      <c r="J436" s="529">
        <v>4747200</v>
      </c>
      <c r="K436" s="577">
        <f t="shared" si="20"/>
        <v>4.5678014325710148</v>
      </c>
      <c r="L436" s="488">
        <f t="shared" si="21"/>
        <v>22042.812772690999</v>
      </c>
      <c r="M436" s="451" t="s">
        <v>202</v>
      </c>
    </row>
    <row r="437" spans="5:13" x14ac:dyDescent="0.25">
      <c r="E437" s="454" t="s">
        <v>143</v>
      </c>
      <c r="F437" s="449">
        <v>24</v>
      </c>
      <c r="G437" s="468">
        <v>160000</v>
      </c>
      <c r="H437" s="465">
        <v>1050833.77</v>
      </c>
      <c r="I437" s="621">
        <f t="shared" si="19"/>
        <v>0.15226004775236715</v>
      </c>
      <c r="J437" s="529">
        <v>3797760</v>
      </c>
      <c r="K437" s="577">
        <f t="shared" si="20"/>
        <v>3.6542411460568118</v>
      </c>
      <c r="L437" s="488">
        <f t="shared" si="21"/>
        <v>22046.467013837057</v>
      </c>
      <c r="M437" s="451" t="s">
        <v>202</v>
      </c>
    </row>
    <row r="438" spans="5:13" x14ac:dyDescent="0.25">
      <c r="E438" s="454" t="s">
        <v>143</v>
      </c>
      <c r="F438" s="449">
        <v>25</v>
      </c>
      <c r="G438" s="468">
        <v>160000</v>
      </c>
      <c r="H438" s="465">
        <v>1050833.77</v>
      </c>
      <c r="I438" s="621">
        <f t="shared" si="19"/>
        <v>0.15226004775236715</v>
      </c>
      <c r="J438" s="529">
        <v>3956000</v>
      </c>
      <c r="K438" s="578">
        <f t="shared" si="20"/>
        <v>3.8065011938091788</v>
      </c>
      <c r="L438" s="469">
        <f t="shared" si="21"/>
        <v>22050.273515030865</v>
      </c>
      <c r="M438" s="451" t="s">
        <v>202</v>
      </c>
    </row>
    <row r="439" spans="5:13" x14ac:dyDescent="0.25">
      <c r="E439" s="454" t="s">
        <v>143</v>
      </c>
      <c r="F439" s="449">
        <v>1000</v>
      </c>
      <c r="G439" s="468">
        <v>160000</v>
      </c>
      <c r="H439" s="465">
        <v>1050833.77</v>
      </c>
      <c r="I439" s="621">
        <f t="shared" si="19"/>
        <v>0.15226004775236715</v>
      </c>
      <c r="J439" s="529">
        <v>158240000</v>
      </c>
      <c r="K439" s="578">
        <f t="shared" si="20"/>
        <v>152.26004775236714</v>
      </c>
      <c r="L439" s="469">
        <f t="shared" si="21"/>
        <v>22202.533562783232</v>
      </c>
      <c r="M439" s="451" t="s">
        <v>202</v>
      </c>
    </row>
    <row r="440" spans="5:13" x14ac:dyDescent="0.25">
      <c r="E440" s="454" t="s">
        <v>143</v>
      </c>
      <c r="F440" s="449">
        <v>25</v>
      </c>
      <c r="G440" s="468">
        <v>160000</v>
      </c>
      <c r="H440" s="465">
        <v>1050833.77</v>
      </c>
      <c r="I440" s="621">
        <f t="shared" si="19"/>
        <v>0.15226004775236715</v>
      </c>
      <c r="J440" s="529">
        <v>3956000</v>
      </c>
      <c r="K440" s="578">
        <f t="shared" si="20"/>
        <v>3.8065011938091788</v>
      </c>
      <c r="L440" s="469">
        <f t="shared" si="21"/>
        <v>22206.340063977041</v>
      </c>
      <c r="M440" s="451" t="s">
        <v>202</v>
      </c>
    </row>
    <row r="441" spans="5:13" x14ac:dyDescent="0.25">
      <c r="E441" s="454" t="s">
        <v>143</v>
      </c>
      <c r="F441" s="449">
        <v>10</v>
      </c>
      <c r="G441" s="468">
        <v>160000</v>
      </c>
      <c r="H441" s="465">
        <v>1050833.77</v>
      </c>
      <c r="I441" s="621">
        <f t="shared" si="19"/>
        <v>0.15226004775236715</v>
      </c>
      <c r="J441" s="529">
        <v>1582400</v>
      </c>
      <c r="K441" s="578">
        <f t="shared" si="20"/>
        <v>1.5226004775236714</v>
      </c>
      <c r="L441" s="469">
        <f t="shared" si="21"/>
        <v>22207.862664454566</v>
      </c>
      <c r="M441" s="451" t="s">
        <v>202</v>
      </c>
    </row>
    <row r="442" spans="5:13" x14ac:dyDescent="0.25">
      <c r="E442" s="454" t="s">
        <v>143</v>
      </c>
      <c r="F442" s="449">
        <v>502</v>
      </c>
      <c r="G442" s="468">
        <v>215000</v>
      </c>
      <c r="H442" s="465">
        <v>1050833.77</v>
      </c>
      <c r="I442" s="623">
        <f t="shared" si="19"/>
        <v>0.20459943916724335</v>
      </c>
      <c r="J442" s="529">
        <v>106742770</v>
      </c>
      <c r="K442" s="569">
        <f t="shared" si="20"/>
        <v>102.70891846195616</v>
      </c>
      <c r="L442" s="469">
        <f t="shared" si="21"/>
        <v>22310.57158291652</v>
      </c>
      <c r="M442" s="451" t="s">
        <v>172</v>
      </c>
    </row>
    <row r="443" spans="5:13" x14ac:dyDescent="0.25">
      <c r="E443" s="454" t="s">
        <v>143</v>
      </c>
      <c r="F443" s="449">
        <v>440</v>
      </c>
      <c r="G443" s="468">
        <v>215000</v>
      </c>
      <c r="H443" s="465">
        <v>1050833.77</v>
      </c>
      <c r="I443" s="621">
        <f t="shared" si="19"/>
        <v>0.20459943916724335</v>
      </c>
      <c r="J443" s="529">
        <v>93559400</v>
      </c>
      <c r="K443" s="569">
        <f t="shared" si="20"/>
        <v>90.023753233587072</v>
      </c>
      <c r="L443" s="469">
        <f t="shared" si="21"/>
        <v>22400.595336150109</v>
      </c>
      <c r="M443" s="451" t="s">
        <v>172</v>
      </c>
    </row>
    <row r="444" spans="5:13" x14ac:dyDescent="0.25">
      <c r="E444" s="454" t="s">
        <v>143</v>
      </c>
      <c r="F444" s="449">
        <v>29</v>
      </c>
      <c r="G444" s="468">
        <v>215000</v>
      </c>
      <c r="H444" s="465">
        <v>1050833.77</v>
      </c>
      <c r="I444" s="621">
        <f t="shared" si="19"/>
        <v>0.20459943916724335</v>
      </c>
      <c r="J444" s="529">
        <v>6166415</v>
      </c>
      <c r="K444" s="569">
        <f t="shared" si="20"/>
        <v>5.9333837358500574</v>
      </c>
      <c r="L444" s="469">
        <f t="shared" si="21"/>
        <v>22406.528719885959</v>
      </c>
      <c r="M444" s="451" t="s">
        <v>172</v>
      </c>
    </row>
    <row r="445" spans="5:13" x14ac:dyDescent="0.25">
      <c r="E445" s="454" t="s">
        <v>143</v>
      </c>
      <c r="F445" s="449">
        <v>26</v>
      </c>
      <c r="G445" s="468">
        <v>215000</v>
      </c>
      <c r="H445" s="465">
        <v>1050833.77</v>
      </c>
      <c r="I445" s="621">
        <f t="shared" si="19"/>
        <v>0.20459943916724335</v>
      </c>
      <c r="J445" s="529">
        <v>5528510</v>
      </c>
      <c r="K445" s="569">
        <f t="shared" si="20"/>
        <v>5.3195854183483275</v>
      </c>
      <c r="L445" s="469">
        <f t="shared" si="21"/>
        <v>22411.848305304306</v>
      </c>
      <c r="M445" s="451" t="s">
        <v>172</v>
      </c>
    </row>
    <row r="446" spans="5:13" x14ac:dyDescent="0.25">
      <c r="E446" s="482" t="s">
        <v>144</v>
      </c>
      <c r="F446" s="486">
        <v>200</v>
      </c>
      <c r="G446" s="487">
        <v>154000</v>
      </c>
      <c r="H446" s="485">
        <v>100143.81</v>
      </c>
      <c r="I446" s="623">
        <f t="shared" si="19"/>
        <v>1.5377885063490195</v>
      </c>
      <c r="J446" s="532">
        <v>30461200</v>
      </c>
      <c r="K446" s="569">
        <f t="shared" si="20"/>
        <v>307.55770126980389</v>
      </c>
      <c r="L446" s="469">
        <f t="shared" si="21"/>
        <v>22719.406006574111</v>
      </c>
      <c r="M446" s="451" t="s">
        <v>202</v>
      </c>
    </row>
    <row r="447" spans="5:13" x14ac:dyDescent="0.25">
      <c r="E447" s="482" t="s">
        <v>144</v>
      </c>
      <c r="F447" s="486">
        <v>77</v>
      </c>
      <c r="G447" s="487">
        <v>215000</v>
      </c>
      <c r="H447" s="485">
        <v>100143.81</v>
      </c>
      <c r="I447" s="623">
        <f t="shared" si="19"/>
        <v>2.1469125250976573</v>
      </c>
      <c r="J447" s="532">
        <v>16372895</v>
      </c>
      <c r="K447" s="579">
        <f t="shared" si="20"/>
        <v>165.31226443251961</v>
      </c>
      <c r="L447" s="488">
        <f t="shared" si="21"/>
        <v>22884.71827100663</v>
      </c>
      <c r="M447" s="451" t="s">
        <v>172</v>
      </c>
    </row>
    <row r="448" spans="5:13" x14ac:dyDescent="0.25">
      <c r="E448" s="482" t="s">
        <v>144</v>
      </c>
      <c r="F448" s="486">
        <v>500</v>
      </c>
      <c r="G448" s="487">
        <v>215000</v>
      </c>
      <c r="H448" s="485">
        <v>100143.81</v>
      </c>
      <c r="I448" s="623">
        <f t="shared" si="19"/>
        <v>2.1469125250976573</v>
      </c>
      <c r="J448" s="532">
        <v>106317500</v>
      </c>
      <c r="K448" s="580">
        <f t="shared" si="20"/>
        <v>1073.4562625488286</v>
      </c>
      <c r="L448" s="488">
        <f t="shared" si="21"/>
        <v>23958.174533555459</v>
      </c>
      <c r="M448" s="451" t="s">
        <v>172</v>
      </c>
    </row>
    <row r="449" spans="5:13" x14ac:dyDescent="0.25">
      <c r="E449" s="482" t="s">
        <v>144</v>
      </c>
      <c r="F449" s="486">
        <v>10</v>
      </c>
      <c r="G449" s="487">
        <v>215000</v>
      </c>
      <c r="H449" s="485">
        <v>100143.81</v>
      </c>
      <c r="I449" s="623">
        <f t="shared" si="19"/>
        <v>2.1469125250976573</v>
      </c>
      <c r="J449" s="532">
        <v>2126350</v>
      </c>
      <c r="K449" s="580">
        <f t="shared" si="20"/>
        <v>21.469125250976575</v>
      </c>
      <c r="L449" s="488">
        <f t="shared" si="21"/>
        <v>23979.643658806435</v>
      </c>
      <c r="M449" s="451" t="s">
        <v>172</v>
      </c>
    </row>
    <row r="450" spans="5:13" x14ac:dyDescent="0.25">
      <c r="E450" s="482" t="s">
        <v>144</v>
      </c>
      <c r="F450" s="486">
        <v>22</v>
      </c>
      <c r="G450" s="487">
        <v>215000</v>
      </c>
      <c r="H450" s="485">
        <v>100143.81</v>
      </c>
      <c r="I450" s="623">
        <f t="shared" si="19"/>
        <v>2.1469125250976573</v>
      </c>
      <c r="J450" s="532">
        <v>4677970</v>
      </c>
      <c r="K450" s="580">
        <f t="shared" si="20"/>
        <v>47.232075552148459</v>
      </c>
      <c r="L450" s="488">
        <f t="shared" si="21"/>
        <v>24026.875734358582</v>
      </c>
      <c r="M450" s="451" t="s">
        <v>172</v>
      </c>
    </row>
    <row r="451" spans="5:13" x14ac:dyDescent="0.25">
      <c r="E451" s="482" t="s">
        <v>144</v>
      </c>
      <c r="F451" s="486">
        <v>22</v>
      </c>
      <c r="G451" s="487">
        <v>215000</v>
      </c>
      <c r="H451" s="485">
        <v>100143.81</v>
      </c>
      <c r="I451" s="623">
        <f t="shared" ref="I451:I514" si="22">G451/H451</f>
        <v>2.1469125250976573</v>
      </c>
      <c r="J451" s="532">
        <v>4677970</v>
      </c>
      <c r="K451" s="580">
        <f t="shared" ref="K451:K514" si="23">F451*I451</f>
        <v>47.232075552148459</v>
      </c>
      <c r="L451" s="488">
        <f t="shared" si="21"/>
        <v>24074.107809910729</v>
      </c>
      <c r="M451" s="451" t="s">
        <v>172</v>
      </c>
    </row>
    <row r="452" spans="5:13" x14ac:dyDescent="0.25">
      <c r="E452" s="482" t="s">
        <v>145</v>
      </c>
      <c r="F452" s="486">
        <v>7</v>
      </c>
      <c r="G452" s="487">
        <v>149500</v>
      </c>
      <c r="H452" s="465">
        <v>100143.81</v>
      </c>
      <c r="I452" s="621">
        <f t="shared" si="22"/>
        <v>1.492853127916743</v>
      </c>
      <c r="J452" s="532">
        <v>1034988.5</v>
      </c>
      <c r="K452" s="569">
        <f t="shared" si="23"/>
        <v>10.449971895417201</v>
      </c>
      <c r="L452" s="469">
        <f t="shared" ref="L452:L515" si="24">L451+K452</f>
        <v>24084.557781806147</v>
      </c>
      <c r="M452" s="451" t="s">
        <v>202</v>
      </c>
    </row>
    <row r="453" spans="5:13" x14ac:dyDescent="0.25">
      <c r="E453" s="482" t="s">
        <v>145</v>
      </c>
      <c r="F453" s="486">
        <v>105</v>
      </c>
      <c r="G453" s="487">
        <v>149500</v>
      </c>
      <c r="H453" s="465">
        <v>100143.81</v>
      </c>
      <c r="I453" s="621">
        <f t="shared" si="22"/>
        <v>1.492853127916743</v>
      </c>
      <c r="J453" s="532">
        <v>15524827.5</v>
      </c>
      <c r="K453" s="569">
        <f t="shared" si="23"/>
        <v>156.74957843125802</v>
      </c>
      <c r="L453" s="469">
        <f t="shared" si="24"/>
        <v>24241.307360237406</v>
      </c>
      <c r="M453" s="451" t="s">
        <v>202</v>
      </c>
    </row>
    <row r="454" spans="5:13" x14ac:dyDescent="0.25">
      <c r="E454" s="482" t="s">
        <v>145</v>
      </c>
      <c r="F454" s="486">
        <v>7</v>
      </c>
      <c r="G454" s="487">
        <v>149500</v>
      </c>
      <c r="H454" s="465">
        <v>100143.81</v>
      </c>
      <c r="I454" s="621">
        <f t="shared" si="22"/>
        <v>1.492853127916743</v>
      </c>
      <c r="J454" s="532">
        <v>1034988.5</v>
      </c>
      <c r="K454" s="569">
        <f t="shared" si="23"/>
        <v>10.449971895417201</v>
      </c>
      <c r="L454" s="469">
        <f t="shared" si="24"/>
        <v>24251.757332132824</v>
      </c>
      <c r="M454" s="451" t="s">
        <v>202</v>
      </c>
    </row>
    <row r="455" spans="5:13" x14ac:dyDescent="0.25">
      <c r="E455" s="482" t="s">
        <v>145</v>
      </c>
      <c r="F455" s="486">
        <v>5</v>
      </c>
      <c r="G455" s="487">
        <v>205000</v>
      </c>
      <c r="H455" s="485">
        <v>100143.81</v>
      </c>
      <c r="I455" s="623">
        <f t="shared" si="22"/>
        <v>2.0470561285814872</v>
      </c>
      <c r="J455" s="532">
        <v>1013725</v>
      </c>
      <c r="K455" s="580">
        <f t="shared" si="23"/>
        <v>10.235280642907437</v>
      </c>
      <c r="L455" s="488">
        <f t="shared" si="24"/>
        <v>24261.992612775732</v>
      </c>
      <c r="M455" s="451" t="s">
        <v>172</v>
      </c>
    </row>
    <row r="456" spans="5:13" x14ac:dyDescent="0.25">
      <c r="E456" s="454" t="s">
        <v>146</v>
      </c>
      <c r="F456" s="449">
        <v>13</v>
      </c>
      <c r="G456" s="468">
        <v>146000</v>
      </c>
      <c r="H456" s="465">
        <v>980329.71</v>
      </c>
      <c r="I456" s="623">
        <f t="shared" si="22"/>
        <v>0.148929486182766</v>
      </c>
      <c r="J456" s="529">
        <v>1877122</v>
      </c>
      <c r="K456" s="569">
        <f t="shared" si="23"/>
        <v>1.936083320375958</v>
      </c>
      <c r="L456" s="469">
        <f t="shared" si="24"/>
        <v>24263.928696096107</v>
      </c>
      <c r="M456" s="451" t="s">
        <v>202</v>
      </c>
    </row>
    <row r="457" spans="5:13" x14ac:dyDescent="0.25">
      <c r="E457" s="454" t="s">
        <v>146</v>
      </c>
      <c r="F457" s="449">
        <v>140</v>
      </c>
      <c r="G457" s="468">
        <v>140000</v>
      </c>
      <c r="H457" s="465">
        <v>980329.71</v>
      </c>
      <c r="I457" s="621">
        <f t="shared" si="22"/>
        <v>0.14280909633963865</v>
      </c>
      <c r="J457" s="529">
        <v>19384400</v>
      </c>
      <c r="K457" s="569">
        <f t="shared" si="23"/>
        <v>19.993273487549409</v>
      </c>
      <c r="L457" s="469">
        <f t="shared" si="24"/>
        <v>24283.921969583658</v>
      </c>
      <c r="M457" s="451" t="s">
        <v>202</v>
      </c>
    </row>
    <row r="458" spans="5:13" x14ac:dyDescent="0.25">
      <c r="E458" s="454" t="s">
        <v>146</v>
      </c>
      <c r="F458" s="449">
        <v>45</v>
      </c>
      <c r="G458" s="468">
        <v>140000</v>
      </c>
      <c r="H458" s="465">
        <v>980329.71</v>
      </c>
      <c r="I458" s="621">
        <f t="shared" si="22"/>
        <v>0.14280909633963865</v>
      </c>
      <c r="J458" s="529">
        <v>6230700</v>
      </c>
      <c r="K458" s="569">
        <f t="shared" si="23"/>
        <v>6.426409335283739</v>
      </c>
      <c r="L458" s="469">
        <f t="shared" si="24"/>
        <v>24290.348378918941</v>
      </c>
      <c r="M458" s="451" t="s">
        <v>202</v>
      </c>
    </row>
    <row r="459" spans="5:13" x14ac:dyDescent="0.25">
      <c r="E459" s="454" t="s">
        <v>146</v>
      </c>
      <c r="F459" s="449">
        <v>100</v>
      </c>
      <c r="G459" s="468">
        <v>140000</v>
      </c>
      <c r="H459" s="465">
        <v>980329.71</v>
      </c>
      <c r="I459" s="623">
        <f t="shared" si="22"/>
        <v>0.14280909633963865</v>
      </c>
      <c r="J459" s="532">
        <v>13846000</v>
      </c>
      <c r="K459" s="569">
        <f t="shared" si="23"/>
        <v>14.280909633963864</v>
      </c>
      <c r="L459" s="469">
        <f t="shared" si="24"/>
        <v>24304.629288552904</v>
      </c>
      <c r="M459" s="451" t="s">
        <v>202</v>
      </c>
    </row>
    <row r="460" spans="5:13" x14ac:dyDescent="0.25">
      <c r="E460" s="454" t="s">
        <v>146</v>
      </c>
      <c r="F460" s="449">
        <v>1851</v>
      </c>
      <c r="G460" s="468">
        <v>135000</v>
      </c>
      <c r="H460" s="465">
        <v>980329.71</v>
      </c>
      <c r="I460" s="623">
        <f t="shared" si="22"/>
        <v>0.13770877147036584</v>
      </c>
      <c r="J460" s="532">
        <v>247136265</v>
      </c>
      <c r="K460" s="569">
        <f t="shared" si="23"/>
        <v>254.89893599164716</v>
      </c>
      <c r="L460" s="469">
        <f t="shared" si="24"/>
        <v>24559.528224544552</v>
      </c>
      <c r="M460" s="451" t="s">
        <v>202</v>
      </c>
    </row>
    <row r="461" spans="5:13" x14ac:dyDescent="0.25">
      <c r="E461" s="482" t="s">
        <v>146</v>
      </c>
      <c r="F461" s="486">
        <v>5</v>
      </c>
      <c r="G461" s="487">
        <v>200000</v>
      </c>
      <c r="H461" s="465">
        <v>980329.71</v>
      </c>
      <c r="I461" s="623">
        <f t="shared" si="22"/>
        <v>0.20401299477091234</v>
      </c>
      <c r="J461" s="532">
        <v>989000</v>
      </c>
      <c r="K461" s="580">
        <f t="shared" si="23"/>
        <v>1.0200649738545617</v>
      </c>
      <c r="L461" s="488">
        <f t="shared" si="24"/>
        <v>24560.548289518407</v>
      </c>
      <c r="M461" s="451" t="s">
        <v>172</v>
      </c>
    </row>
    <row r="462" spans="5:13" x14ac:dyDescent="0.25">
      <c r="E462" s="482" t="s">
        <v>146</v>
      </c>
      <c r="F462" s="486">
        <v>50</v>
      </c>
      <c r="G462" s="487">
        <v>200000</v>
      </c>
      <c r="H462" s="465">
        <v>980329.71</v>
      </c>
      <c r="I462" s="623">
        <f t="shared" si="22"/>
        <v>0.20401299477091234</v>
      </c>
      <c r="J462" s="532">
        <v>9890000</v>
      </c>
      <c r="K462" s="580">
        <f t="shared" si="23"/>
        <v>10.200649738545616</v>
      </c>
      <c r="L462" s="488">
        <f t="shared" si="24"/>
        <v>24570.748939256951</v>
      </c>
      <c r="M462" s="451" t="s">
        <v>172</v>
      </c>
    </row>
    <row r="463" spans="5:13" x14ac:dyDescent="0.25">
      <c r="E463" s="482" t="s">
        <v>146</v>
      </c>
      <c r="F463" s="486">
        <v>247</v>
      </c>
      <c r="G463" s="487">
        <v>200000</v>
      </c>
      <c r="H463" s="465">
        <v>980329.71</v>
      </c>
      <c r="I463" s="623">
        <f t="shared" si="22"/>
        <v>0.20401299477091234</v>
      </c>
      <c r="J463" s="532">
        <v>48856600</v>
      </c>
      <c r="K463" s="580">
        <f t="shared" si="23"/>
        <v>50.391209708415346</v>
      </c>
      <c r="L463" s="488">
        <f t="shared" si="24"/>
        <v>24621.140148965365</v>
      </c>
      <c r="M463" s="451" t="s">
        <v>172</v>
      </c>
    </row>
    <row r="464" spans="5:13" x14ac:dyDescent="0.25">
      <c r="E464" s="482" t="s">
        <v>146</v>
      </c>
      <c r="F464" s="486">
        <v>5</v>
      </c>
      <c r="G464" s="487">
        <v>200000</v>
      </c>
      <c r="H464" s="465">
        <v>980329.71</v>
      </c>
      <c r="I464" s="623">
        <f t="shared" si="22"/>
        <v>0.20401299477091234</v>
      </c>
      <c r="J464" s="532">
        <v>989000</v>
      </c>
      <c r="K464" s="580">
        <f t="shared" si="23"/>
        <v>1.0200649738545617</v>
      </c>
      <c r="L464" s="488">
        <f t="shared" si="24"/>
        <v>24622.16021393922</v>
      </c>
      <c r="M464" s="451" t="s">
        <v>172</v>
      </c>
    </row>
    <row r="465" spans="5:13" x14ac:dyDescent="0.25">
      <c r="E465" s="482" t="s">
        <v>146</v>
      </c>
      <c r="F465" s="486">
        <v>183</v>
      </c>
      <c r="G465" s="487">
        <v>200000</v>
      </c>
      <c r="H465" s="465">
        <v>980329.71</v>
      </c>
      <c r="I465" s="623">
        <f t="shared" si="22"/>
        <v>0.20401299477091234</v>
      </c>
      <c r="J465" s="532">
        <v>36197400</v>
      </c>
      <c r="K465" s="580">
        <f t="shared" si="23"/>
        <v>37.33437804307696</v>
      </c>
      <c r="L465" s="488">
        <f t="shared" si="24"/>
        <v>24659.494591982297</v>
      </c>
      <c r="M465" s="451" t="s">
        <v>172</v>
      </c>
    </row>
    <row r="466" spans="5:13" x14ac:dyDescent="0.25">
      <c r="E466" s="454" t="s">
        <v>147</v>
      </c>
      <c r="F466" s="449">
        <v>40</v>
      </c>
      <c r="G466" s="468">
        <v>135010</v>
      </c>
      <c r="H466" s="465">
        <v>1103663.33</v>
      </c>
      <c r="I466" s="621">
        <f t="shared" si="22"/>
        <v>0.1223289714627014</v>
      </c>
      <c r="J466" s="532">
        <v>5340995.5999999996</v>
      </c>
      <c r="K466" s="569">
        <f t="shared" si="23"/>
        <v>4.8931588585080563</v>
      </c>
      <c r="L466" s="469">
        <f t="shared" si="24"/>
        <v>24664.387750840804</v>
      </c>
      <c r="M466" s="451" t="s">
        <v>202</v>
      </c>
    </row>
    <row r="467" spans="5:13" x14ac:dyDescent="0.25">
      <c r="E467" s="454" t="s">
        <v>147</v>
      </c>
      <c r="F467" s="449">
        <v>6</v>
      </c>
      <c r="G467" s="468">
        <v>135010</v>
      </c>
      <c r="H467" s="465">
        <v>1103663.33</v>
      </c>
      <c r="I467" s="621">
        <f t="shared" si="22"/>
        <v>0.1223289714627014</v>
      </c>
      <c r="J467" s="532">
        <v>801149.34</v>
      </c>
      <c r="K467" s="569">
        <f t="shared" si="23"/>
        <v>0.73397382877620843</v>
      </c>
      <c r="L467" s="469">
        <f t="shared" si="24"/>
        <v>24665.121724669581</v>
      </c>
      <c r="M467" s="451" t="s">
        <v>202</v>
      </c>
    </row>
    <row r="468" spans="5:13" x14ac:dyDescent="0.25">
      <c r="E468" s="454" t="s">
        <v>147</v>
      </c>
      <c r="F468" s="449">
        <v>650</v>
      </c>
      <c r="G468" s="468">
        <v>135000</v>
      </c>
      <c r="H468" s="465">
        <v>1103663.33</v>
      </c>
      <c r="I468" s="621">
        <f t="shared" si="22"/>
        <v>0.12231991072857334</v>
      </c>
      <c r="J468" s="532">
        <v>86784750</v>
      </c>
      <c r="K468" s="569">
        <f t="shared" si="23"/>
        <v>79.50794197357267</v>
      </c>
      <c r="L468" s="469">
        <f t="shared" si="24"/>
        <v>24744.629666643155</v>
      </c>
      <c r="M468" s="451" t="s">
        <v>202</v>
      </c>
    </row>
    <row r="469" spans="5:13" x14ac:dyDescent="0.25">
      <c r="E469" s="454" t="s">
        <v>147</v>
      </c>
      <c r="F469" s="449">
        <v>15</v>
      </c>
      <c r="G469" s="468">
        <v>135000</v>
      </c>
      <c r="H469" s="465">
        <v>1103663.33</v>
      </c>
      <c r="I469" s="621">
        <f t="shared" si="22"/>
        <v>0.12231991072857334</v>
      </c>
      <c r="J469" s="532">
        <v>2002725</v>
      </c>
      <c r="K469" s="569">
        <f t="shared" si="23"/>
        <v>1.8347986609286002</v>
      </c>
      <c r="L469" s="469">
        <f t="shared" si="24"/>
        <v>24746.464465304085</v>
      </c>
      <c r="M469" s="451" t="s">
        <v>202</v>
      </c>
    </row>
    <row r="470" spans="5:13" x14ac:dyDescent="0.25">
      <c r="E470" s="454" t="s">
        <v>147</v>
      </c>
      <c r="F470" s="449">
        <v>12</v>
      </c>
      <c r="G470" s="468">
        <v>135000</v>
      </c>
      <c r="H470" s="465">
        <v>1103663.33</v>
      </c>
      <c r="I470" s="621">
        <f t="shared" si="22"/>
        <v>0.12231991072857334</v>
      </c>
      <c r="J470" s="532">
        <v>1602180</v>
      </c>
      <c r="K470" s="569">
        <f t="shared" si="23"/>
        <v>1.4678389287428801</v>
      </c>
      <c r="L470" s="469">
        <f t="shared" si="24"/>
        <v>24747.932304232829</v>
      </c>
      <c r="M470" s="451" t="s">
        <v>202</v>
      </c>
    </row>
    <row r="471" spans="5:13" x14ac:dyDescent="0.25">
      <c r="E471" s="454" t="s">
        <v>147</v>
      </c>
      <c r="F471" s="449">
        <v>70</v>
      </c>
      <c r="G471" s="468">
        <v>135000</v>
      </c>
      <c r="H471" s="465">
        <v>1103663.33</v>
      </c>
      <c r="I471" s="621">
        <f t="shared" si="22"/>
        <v>0.12231991072857334</v>
      </c>
      <c r="J471" s="532">
        <v>9346050</v>
      </c>
      <c r="K471" s="569">
        <f t="shared" si="23"/>
        <v>8.5623937510001333</v>
      </c>
      <c r="L471" s="469">
        <f t="shared" si="24"/>
        <v>24756.494697983828</v>
      </c>
      <c r="M471" s="451" t="s">
        <v>202</v>
      </c>
    </row>
    <row r="472" spans="5:13" x14ac:dyDescent="0.25">
      <c r="E472" s="454" t="s">
        <v>147</v>
      </c>
      <c r="F472" s="449">
        <v>2000</v>
      </c>
      <c r="G472" s="468">
        <v>133000</v>
      </c>
      <c r="H472" s="465">
        <v>1103663.33</v>
      </c>
      <c r="I472" s="621">
        <f t="shared" si="22"/>
        <v>0.12050776390296486</v>
      </c>
      <c r="J472" s="532">
        <v>263074000</v>
      </c>
      <c r="K472" s="569">
        <f t="shared" si="23"/>
        <v>241.01552780592971</v>
      </c>
      <c r="L472" s="469">
        <f t="shared" si="24"/>
        <v>24997.510225789756</v>
      </c>
      <c r="M472" s="451" t="s">
        <v>202</v>
      </c>
    </row>
    <row r="473" spans="5:13" s="30" customFormat="1" x14ac:dyDescent="0.25">
      <c r="E473" s="454" t="s">
        <v>147</v>
      </c>
      <c r="F473" s="449">
        <v>500</v>
      </c>
      <c r="G473" s="468">
        <v>133000</v>
      </c>
      <c r="H473" s="465">
        <v>1103663.33</v>
      </c>
      <c r="I473" s="621">
        <f t="shared" si="22"/>
        <v>0.12050776390296486</v>
      </c>
      <c r="J473" s="532">
        <v>65768500</v>
      </c>
      <c r="K473" s="569">
        <f t="shared" si="23"/>
        <v>60.253881951482427</v>
      </c>
      <c r="L473" s="469">
        <f t="shared" si="24"/>
        <v>25057.764107741237</v>
      </c>
      <c r="M473" s="451" t="s">
        <v>202</v>
      </c>
    </row>
    <row r="474" spans="5:13" s="30" customFormat="1" x14ac:dyDescent="0.25">
      <c r="E474" s="454" t="s">
        <v>147</v>
      </c>
      <c r="F474" s="449">
        <v>23</v>
      </c>
      <c r="G474" s="468">
        <v>133000</v>
      </c>
      <c r="H474" s="465">
        <v>1103663.33</v>
      </c>
      <c r="I474" s="621">
        <f t="shared" si="22"/>
        <v>0.12050776390296486</v>
      </c>
      <c r="J474" s="532">
        <v>3025351</v>
      </c>
      <c r="K474" s="569">
        <f t="shared" si="23"/>
        <v>2.7716785697681918</v>
      </c>
      <c r="L474" s="469">
        <f t="shared" si="24"/>
        <v>25060.535786311004</v>
      </c>
      <c r="M474" s="451" t="s">
        <v>202</v>
      </c>
    </row>
    <row r="475" spans="5:13" s="30" customFormat="1" x14ac:dyDescent="0.25">
      <c r="E475" s="454" t="s">
        <v>147</v>
      </c>
      <c r="F475" s="449">
        <v>6</v>
      </c>
      <c r="G475" s="468">
        <v>133000</v>
      </c>
      <c r="H475" s="465">
        <v>1103663.33</v>
      </c>
      <c r="I475" s="621">
        <f t="shared" si="22"/>
        <v>0.12050776390296486</v>
      </c>
      <c r="J475" s="532">
        <v>789222</v>
      </c>
      <c r="K475" s="569">
        <f t="shared" si="23"/>
        <v>0.72304658341778916</v>
      </c>
      <c r="L475" s="469">
        <f t="shared" si="24"/>
        <v>25061.258832894422</v>
      </c>
      <c r="M475" s="451" t="s">
        <v>202</v>
      </c>
    </row>
    <row r="476" spans="5:13" s="30" customFormat="1" x14ac:dyDescent="0.25">
      <c r="E476" s="454" t="s">
        <v>147</v>
      </c>
      <c r="F476" s="449">
        <v>175</v>
      </c>
      <c r="G476" s="468">
        <v>133000</v>
      </c>
      <c r="H476" s="465">
        <v>1103663.33</v>
      </c>
      <c r="I476" s="621">
        <f t="shared" si="22"/>
        <v>0.12050776390296486</v>
      </c>
      <c r="J476" s="532">
        <v>23018975</v>
      </c>
      <c r="K476" s="569">
        <f t="shared" si="23"/>
        <v>21.088858683018849</v>
      </c>
      <c r="L476" s="469">
        <f t="shared" si="24"/>
        <v>25082.347691577441</v>
      </c>
      <c r="M476" s="451" t="s">
        <v>202</v>
      </c>
    </row>
    <row r="477" spans="5:13" s="30" customFormat="1" x14ac:dyDescent="0.25">
      <c r="E477" s="454" t="s">
        <v>147</v>
      </c>
      <c r="F477" s="449">
        <v>1535</v>
      </c>
      <c r="G477" s="468">
        <v>133000</v>
      </c>
      <c r="H477" s="465">
        <v>1103663.33</v>
      </c>
      <c r="I477" s="621">
        <f t="shared" si="22"/>
        <v>0.12050776390296486</v>
      </c>
      <c r="J477" s="532">
        <v>201909295</v>
      </c>
      <c r="K477" s="569">
        <f t="shared" si="23"/>
        <v>184.97941759105106</v>
      </c>
      <c r="L477" s="469">
        <f t="shared" si="24"/>
        <v>25267.327109168491</v>
      </c>
      <c r="M477" s="451" t="s">
        <v>202</v>
      </c>
    </row>
    <row r="478" spans="5:13" s="30" customFormat="1" x14ac:dyDescent="0.25">
      <c r="E478" s="454" t="s">
        <v>147</v>
      </c>
      <c r="F478" s="449">
        <v>20</v>
      </c>
      <c r="G478" s="468">
        <v>133000</v>
      </c>
      <c r="H478" s="465">
        <v>1103663.33</v>
      </c>
      <c r="I478" s="621">
        <f t="shared" si="22"/>
        <v>0.12050776390296486</v>
      </c>
      <c r="J478" s="532">
        <v>2630740</v>
      </c>
      <c r="K478" s="569">
        <f t="shared" si="23"/>
        <v>2.410155278059297</v>
      </c>
      <c r="L478" s="469">
        <f t="shared" si="24"/>
        <v>25269.73726444655</v>
      </c>
      <c r="M478" s="451" t="s">
        <v>202</v>
      </c>
    </row>
    <row r="479" spans="5:13" s="30" customFormat="1" x14ac:dyDescent="0.25">
      <c r="E479" s="454" t="s">
        <v>147</v>
      </c>
      <c r="F479" s="449">
        <v>40</v>
      </c>
      <c r="G479" s="468">
        <v>133000</v>
      </c>
      <c r="H479" s="465">
        <v>1103663.33</v>
      </c>
      <c r="I479" s="621">
        <f t="shared" si="22"/>
        <v>0.12050776390296486</v>
      </c>
      <c r="J479" s="532">
        <v>5261480</v>
      </c>
      <c r="K479" s="569">
        <f t="shared" si="23"/>
        <v>4.8203105561185939</v>
      </c>
      <c r="L479" s="469">
        <f t="shared" si="24"/>
        <v>25274.557575002669</v>
      </c>
      <c r="M479" s="451" t="s">
        <v>202</v>
      </c>
    </row>
    <row r="480" spans="5:13" s="30" customFormat="1" x14ac:dyDescent="0.25">
      <c r="E480" s="454" t="s">
        <v>147</v>
      </c>
      <c r="F480" s="449">
        <v>36</v>
      </c>
      <c r="G480" s="468">
        <v>132800</v>
      </c>
      <c r="H480" s="465">
        <v>1103663.33</v>
      </c>
      <c r="I480" s="621">
        <f t="shared" si="22"/>
        <v>0.12032654922040401</v>
      </c>
      <c r="J480" s="532">
        <v>4728211.2</v>
      </c>
      <c r="K480" s="569">
        <f t="shared" si="23"/>
        <v>4.3317557719345441</v>
      </c>
      <c r="L480" s="469">
        <f t="shared" si="24"/>
        <v>25278.889330774604</v>
      </c>
      <c r="M480" s="451" t="s">
        <v>202</v>
      </c>
    </row>
    <row r="481" spans="5:14" s="30" customFormat="1" x14ac:dyDescent="0.25">
      <c r="E481" s="454" t="s">
        <v>147</v>
      </c>
      <c r="F481" s="449">
        <v>232</v>
      </c>
      <c r="G481" s="468">
        <v>132800</v>
      </c>
      <c r="H481" s="465">
        <v>1103663.33</v>
      </c>
      <c r="I481" s="621">
        <f t="shared" si="22"/>
        <v>0.12032654922040401</v>
      </c>
      <c r="J481" s="532">
        <v>30470694.399999999</v>
      </c>
      <c r="K481" s="569">
        <f t="shared" si="23"/>
        <v>27.915759419133728</v>
      </c>
      <c r="L481" s="469">
        <f t="shared" si="24"/>
        <v>25306.805090193739</v>
      </c>
      <c r="M481" s="451" t="s">
        <v>202</v>
      </c>
    </row>
    <row r="482" spans="5:14" s="30" customFormat="1" x14ac:dyDescent="0.25">
      <c r="E482" s="454" t="s">
        <v>147</v>
      </c>
      <c r="F482" s="449">
        <v>1</v>
      </c>
      <c r="G482" s="468">
        <v>132750</v>
      </c>
      <c r="H482" s="465">
        <v>1103663.33</v>
      </c>
      <c r="I482" s="621">
        <f t="shared" si="22"/>
        <v>0.1202812455497638</v>
      </c>
      <c r="J482" s="532">
        <v>131289.75</v>
      </c>
      <c r="K482" s="569">
        <f t="shared" si="23"/>
        <v>0.1202812455497638</v>
      </c>
      <c r="L482" s="469">
        <f t="shared" si="24"/>
        <v>25306.925371439287</v>
      </c>
      <c r="M482" s="451" t="s">
        <v>202</v>
      </c>
    </row>
    <row r="483" spans="5:14" s="30" customFormat="1" x14ac:dyDescent="0.25">
      <c r="E483" s="454" t="s">
        <v>147</v>
      </c>
      <c r="F483" s="449">
        <v>115</v>
      </c>
      <c r="G483" s="468">
        <v>131000</v>
      </c>
      <c r="H483" s="465">
        <v>1103663.33</v>
      </c>
      <c r="I483" s="621">
        <f t="shared" si="22"/>
        <v>0.11869561707735636</v>
      </c>
      <c r="J483" s="532">
        <v>14899285</v>
      </c>
      <c r="K483" s="569">
        <f t="shared" si="23"/>
        <v>13.649995963895982</v>
      </c>
      <c r="L483" s="469">
        <f t="shared" si="24"/>
        <v>25320.575367403184</v>
      </c>
      <c r="M483" s="451" t="s">
        <v>202</v>
      </c>
    </row>
    <row r="484" spans="5:14" s="30" customFormat="1" x14ac:dyDescent="0.25">
      <c r="E484" s="454" t="s">
        <v>147</v>
      </c>
      <c r="F484" s="449">
        <v>50</v>
      </c>
      <c r="G484" s="468">
        <v>130000</v>
      </c>
      <c r="H484" s="465">
        <v>1103663.33</v>
      </c>
      <c r="I484" s="621">
        <f t="shared" si="22"/>
        <v>0.11778954366455212</v>
      </c>
      <c r="J484" s="532">
        <v>6428500</v>
      </c>
      <c r="K484" s="569">
        <f t="shared" si="23"/>
        <v>5.8894771832276058</v>
      </c>
      <c r="L484" s="469">
        <f t="shared" si="24"/>
        <v>25326.464844586411</v>
      </c>
      <c r="M484" s="451" t="s">
        <v>202</v>
      </c>
    </row>
    <row r="485" spans="5:14" s="30" customFormat="1" x14ac:dyDescent="0.25">
      <c r="E485" s="454" t="s">
        <v>147</v>
      </c>
      <c r="F485" s="449">
        <v>18</v>
      </c>
      <c r="G485" s="468">
        <v>130000</v>
      </c>
      <c r="H485" s="465">
        <v>1103663.33</v>
      </c>
      <c r="I485" s="621">
        <f t="shared" si="22"/>
        <v>0.11778954366455212</v>
      </c>
      <c r="J485" s="532">
        <v>2314260</v>
      </c>
      <c r="K485" s="569">
        <f t="shared" si="23"/>
        <v>2.120211785961938</v>
      </c>
      <c r="L485" s="469">
        <f t="shared" si="24"/>
        <v>25328.585056372372</v>
      </c>
      <c r="M485" s="451" t="s">
        <v>202</v>
      </c>
    </row>
    <row r="486" spans="5:14" s="30" customFormat="1" x14ac:dyDescent="0.25">
      <c r="E486" s="454" t="s">
        <v>147</v>
      </c>
      <c r="F486" s="449">
        <v>300</v>
      </c>
      <c r="G486" s="468">
        <v>130000</v>
      </c>
      <c r="H486" s="465">
        <v>1103663.33</v>
      </c>
      <c r="I486" s="621">
        <f t="shared" si="22"/>
        <v>0.11778954366455212</v>
      </c>
      <c r="J486" s="532">
        <v>38571000</v>
      </c>
      <c r="K486" s="569">
        <f t="shared" si="23"/>
        <v>35.336863099365637</v>
      </c>
      <c r="L486" s="469">
        <f t="shared" si="24"/>
        <v>25363.921919471737</v>
      </c>
      <c r="M486" s="451" t="s">
        <v>202</v>
      </c>
    </row>
    <row r="487" spans="5:14" s="30" customFormat="1" x14ac:dyDescent="0.25">
      <c r="E487" s="454" t="s">
        <v>147</v>
      </c>
      <c r="F487" s="449">
        <v>18</v>
      </c>
      <c r="G487" s="468">
        <v>130000</v>
      </c>
      <c r="H487" s="465">
        <v>1103663.33</v>
      </c>
      <c r="I487" s="621">
        <f t="shared" si="22"/>
        <v>0.11778954366455212</v>
      </c>
      <c r="J487" s="532">
        <v>2314260</v>
      </c>
      <c r="K487" s="569">
        <f t="shared" si="23"/>
        <v>2.120211785961938</v>
      </c>
      <c r="L487" s="469">
        <f t="shared" si="24"/>
        <v>25366.042131257698</v>
      </c>
      <c r="M487" s="451" t="s">
        <v>202</v>
      </c>
    </row>
    <row r="488" spans="5:14" s="30" customFormat="1" x14ac:dyDescent="0.25">
      <c r="E488" s="454" t="s">
        <v>147</v>
      </c>
      <c r="F488" s="449">
        <v>70</v>
      </c>
      <c r="G488" s="468">
        <v>126000</v>
      </c>
      <c r="H488" s="465">
        <v>1103663.33</v>
      </c>
      <c r="I488" s="621">
        <f t="shared" si="22"/>
        <v>0.11416525001333513</v>
      </c>
      <c r="J488" s="532">
        <v>8722980</v>
      </c>
      <c r="K488" s="569">
        <f t="shared" si="23"/>
        <v>7.991567500933459</v>
      </c>
      <c r="L488" s="469">
        <f t="shared" si="24"/>
        <v>25374.033698758631</v>
      </c>
      <c r="M488" s="451" t="s">
        <v>202</v>
      </c>
    </row>
    <row r="489" spans="5:14" s="30" customFormat="1" x14ac:dyDescent="0.25">
      <c r="E489" s="454" t="s">
        <v>147</v>
      </c>
      <c r="F489" s="449">
        <v>4000</v>
      </c>
      <c r="G489" s="468">
        <v>126000</v>
      </c>
      <c r="H489" s="465">
        <v>1103663.33</v>
      </c>
      <c r="I489" s="621">
        <f t="shared" si="22"/>
        <v>0.11416525001333513</v>
      </c>
      <c r="J489" s="532">
        <v>498456000</v>
      </c>
      <c r="K489" s="569">
        <f t="shared" si="23"/>
        <v>456.66100005334056</v>
      </c>
      <c r="L489" s="469">
        <f t="shared" si="24"/>
        <v>25830.694698811971</v>
      </c>
      <c r="M489" s="451" t="s">
        <v>202</v>
      </c>
    </row>
    <row r="490" spans="5:14" s="30" customFormat="1" x14ac:dyDescent="0.25">
      <c r="E490" s="454" t="s">
        <v>147</v>
      </c>
      <c r="F490" s="449">
        <v>31</v>
      </c>
      <c r="G490" s="468">
        <v>190000</v>
      </c>
      <c r="H490" s="465">
        <v>1103663.33</v>
      </c>
      <c r="I490" s="623">
        <f t="shared" si="22"/>
        <v>0.17215394843280693</v>
      </c>
      <c r="J490" s="529">
        <v>5825210</v>
      </c>
      <c r="K490" s="580">
        <f t="shared" si="23"/>
        <v>5.336772401417015</v>
      </c>
      <c r="L490" s="488">
        <f t="shared" si="24"/>
        <v>25836.031471213388</v>
      </c>
      <c r="M490" s="451" t="s">
        <v>172</v>
      </c>
    </row>
    <row r="491" spans="5:14" s="30" customFormat="1" x14ac:dyDescent="0.25">
      <c r="E491" s="454" t="s">
        <v>147</v>
      </c>
      <c r="F491" s="449">
        <v>45</v>
      </c>
      <c r="G491" s="468">
        <v>190000</v>
      </c>
      <c r="H491" s="485">
        <v>1103663.33</v>
      </c>
      <c r="I491" s="623">
        <f t="shared" si="22"/>
        <v>0.17215394843280693</v>
      </c>
      <c r="J491" s="529">
        <v>8455950</v>
      </c>
      <c r="K491" s="580">
        <f t="shared" si="23"/>
        <v>7.746927679476312</v>
      </c>
      <c r="L491" s="488">
        <f t="shared" si="24"/>
        <v>25843.778398892864</v>
      </c>
      <c r="M491" s="451" t="s">
        <v>172</v>
      </c>
    </row>
    <row r="492" spans="5:14" s="30" customFormat="1" x14ac:dyDescent="0.25">
      <c r="E492" s="454" t="s">
        <v>147</v>
      </c>
      <c r="F492" s="449">
        <v>28</v>
      </c>
      <c r="G492" s="468">
        <v>190000</v>
      </c>
      <c r="H492" s="465">
        <v>1103663.33</v>
      </c>
      <c r="I492" s="621">
        <f t="shared" si="22"/>
        <v>0.17215394843280693</v>
      </c>
      <c r="J492" s="529">
        <v>5261480</v>
      </c>
      <c r="K492" s="569">
        <f t="shared" si="23"/>
        <v>4.8203105561185939</v>
      </c>
      <c r="L492" s="469">
        <f t="shared" si="24"/>
        <v>25848.598709448983</v>
      </c>
      <c r="M492" s="451" t="s">
        <v>172</v>
      </c>
    </row>
    <row r="493" spans="5:14" s="30" customFormat="1" x14ac:dyDescent="0.25">
      <c r="E493" s="454" t="s">
        <v>147</v>
      </c>
      <c r="F493" s="449">
        <v>2</v>
      </c>
      <c r="G493" s="468">
        <v>180000</v>
      </c>
      <c r="H493" s="465">
        <v>1103663.33</v>
      </c>
      <c r="I493" s="621">
        <f t="shared" si="22"/>
        <v>0.16309321430476448</v>
      </c>
      <c r="J493" s="529">
        <v>356040</v>
      </c>
      <c r="K493" s="569">
        <f t="shared" si="23"/>
        <v>0.32618642860952896</v>
      </c>
      <c r="L493" s="469">
        <f t="shared" si="24"/>
        <v>25848.924895877593</v>
      </c>
      <c r="M493" s="451" t="s">
        <v>172</v>
      </c>
    </row>
    <row r="494" spans="5:14" s="30" customFormat="1" x14ac:dyDescent="0.25">
      <c r="E494" s="454" t="s">
        <v>147</v>
      </c>
      <c r="F494" s="449">
        <v>3</v>
      </c>
      <c r="G494" s="468">
        <v>180000</v>
      </c>
      <c r="H494" s="465">
        <v>1103663.33</v>
      </c>
      <c r="I494" s="621">
        <f t="shared" si="22"/>
        <v>0.16309321430476448</v>
      </c>
      <c r="J494" s="529">
        <v>534060</v>
      </c>
      <c r="K494" s="569">
        <f t="shared" si="23"/>
        <v>0.48927964291429343</v>
      </c>
      <c r="L494" s="469">
        <f t="shared" si="24"/>
        <v>25849.414175520509</v>
      </c>
      <c r="M494" s="451" t="s">
        <v>172</v>
      </c>
    </row>
    <row r="495" spans="5:14" s="30" customFormat="1" x14ac:dyDescent="0.25">
      <c r="E495" s="454" t="s">
        <v>147</v>
      </c>
      <c r="F495" s="449">
        <v>20</v>
      </c>
      <c r="G495" s="468">
        <v>180000</v>
      </c>
      <c r="H495" s="465">
        <v>1103663.33</v>
      </c>
      <c r="I495" s="621">
        <f t="shared" si="22"/>
        <v>0.16309321430476448</v>
      </c>
      <c r="J495" s="529">
        <v>3560400</v>
      </c>
      <c r="K495" s="569">
        <f t="shared" si="23"/>
        <v>3.2618642860952898</v>
      </c>
      <c r="L495" s="469">
        <f t="shared" si="24"/>
        <v>25852.676039806604</v>
      </c>
      <c r="M495" s="451" t="s">
        <v>172</v>
      </c>
      <c r="N495" s="228"/>
    </row>
    <row r="496" spans="5:14" s="30" customFormat="1" x14ac:dyDescent="0.25">
      <c r="E496" s="454" t="s">
        <v>147</v>
      </c>
      <c r="F496" s="449">
        <v>50</v>
      </c>
      <c r="G496" s="468">
        <v>180000</v>
      </c>
      <c r="H496" s="465">
        <v>1103663.33</v>
      </c>
      <c r="I496" s="621">
        <f t="shared" si="22"/>
        <v>0.16309321430476448</v>
      </c>
      <c r="J496" s="529">
        <v>8901000</v>
      </c>
      <c r="K496" s="569">
        <f t="shared" si="23"/>
        <v>8.154660715238224</v>
      </c>
      <c r="L496" s="469">
        <f t="shared" si="24"/>
        <v>25860.830700521841</v>
      </c>
      <c r="M496" s="451" t="s">
        <v>172</v>
      </c>
      <c r="N496" s="228"/>
    </row>
    <row r="497" spans="5:14" s="30" customFormat="1" x14ac:dyDescent="0.25">
      <c r="E497" s="454" t="s">
        <v>150</v>
      </c>
      <c r="F497" s="449">
        <v>196</v>
      </c>
      <c r="G497" s="468">
        <v>199990</v>
      </c>
      <c r="H497" s="465">
        <v>998942.14</v>
      </c>
      <c r="I497" s="621">
        <f t="shared" si="22"/>
        <v>0.20020178546076753</v>
      </c>
      <c r="J497" s="529">
        <v>38766861.560000002</v>
      </c>
      <c r="K497" s="569">
        <f t="shared" si="23"/>
        <v>39.239549950310433</v>
      </c>
      <c r="L497" s="469">
        <f t="shared" si="24"/>
        <v>25900.070250472152</v>
      </c>
      <c r="M497" s="451" t="s">
        <v>172</v>
      </c>
      <c r="N497" s="228"/>
    </row>
    <row r="498" spans="5:14" s="30" customFormat="1" x14ac:dyDescent="0.25">
      <c r="E498" s="454" t="s">
        <v>148</v>
      </c>
      <c r="F498" s="449">
        <v>1609</v>
      </c>
      <c r="G498" s="468">
        <v>155000</v>
      </c>
      <c r="H498" s="465">
        <v>1230063.75</v>
      </c>
      <c r="I498" s="621">
        <f t="shared" si="22"/>
        <v>0.12600972917054096</v>
      </c>
      <c r="J498" s="532">
        <v>246651655</v>
      </c>
      <c r="K498" s="569">
        <f t="shared" si="23"/>
        <v>202.74965423540041</v>
      </c>
      <c r="L498" s="469">
        <f t="shared" si="24"/>
        <v>26102.819904707554</v>
      </c>
      <c r="M498" s="451" t="s">
        <v>202</v>
      </c>
      <c r="N498" s="228"/>
    </row>
    <row r="499" spans="5:14" s="30" customFormat="1" x14ac:dyDescent="0.25">
      <c r="E499" s="454" t="s">
        <v>148</v>
      </c>
      <c r="F499" s="449">
        <v>19</v>
      </c>
      <c r="G499" s="468">
        <v>155000</v>
      </c>
      <c r="H499" s="465">
        <v>1230063.75</v>
      </c>
      <c r="I499" s="621">
        <f t="shared" si="22"/>
        <v>0.12600972917054096</v>
      </c>
      <c r="J499" s="532">
        <v>2912605</v>
      </c>
      <c r="K499" s="569">
        <f t="shared" si="23"/>
        <v>2.3941848542402782</v>
      </c>
      <c r="L499" s="469">
        <f t="shared" si="24"/>
        <v>26105.214089561796</v>
      </c>
      <c r="M499" s="451" t="s">
        <v>202</v>
      </c>
      <c r="N499" s="228"/>
    </row>
    <row r="500" spans="5:14" s="30" customFormat="1" x14ac:dyDescent="0.25">
      <c r="E500" s="454" t="s">
        <v>148</v>
      </c>
      <c r="F500" s="449">
        <v>3172</v>
      </c>
      <c r="G500" s="468">
        <v>155000</v>
      </c>
      <c r="H500" s="465">
        <v>1230063.75</v>
      </c>
      <c r="I500" s="621">
        <f t="shared" si="22"/>
        <v>0.12600972917054096</v>
      </c>
      <c r="J500" s="532">
        <v>486251740</v>
      </c>
      <c r="K500" s="569">
        <f t="shared" si="23"/>
        <v>399.70286092895594</v>
      </c>
      <c r="L500" s="469">
        <f t="shared" si="24"/>
        <v>26504.916950490751</v>
      </c>
      <c r="M500" s="451" t="s">
        <v>202</v>
      </c>
      <c r="N500" s="228"/>
    </row>
    <row r="501" spans="5:14" s="30" customFormat="1" x14ac:dyDescent="0.25">
      <c r="E501" s="454" t="s">
        <v>149</v>
      </c>
      <c r="F501" s="449">
        <v>15</v>
      </c>
      <c r="G501" s="468">
        <v>218000</v>
      </c>
      <c r="H501" s="465">
        <v>1620852.03</v>
      </c>
      <c r="I501" s="621">
        <f t="shared" si="22"/>
        <v>0.13449716319878996</v>
      </c>
      <c r="J501" s="532">
        <v>3234030</v>
      </c>
      <c r="K501" s="569">
        <f t="shared" si="23"/>
        <v>2.0174574479818492</v>
      </c>
      <c r="L501" s="469">
        <f t="shared" si="24"/>
        <v>26506.934407938734</v>
      </c>
      <c r="M501" s="451" t="s">
        <v>202</v>
      </c>
      <c r="N501" s="228"/>
    </row>
    <row r="502" spans="5:14" s="30" customFormat="1" x14ac:dyDescent="0.25">
      <c r="E502" s="451" t="s">
        <v>211</v>
      </c>
      <c r="F502" s="449">
        <v>5000</v>
      </c>
      <c r="G502" s="468">
        <v>220000</v>
      </c>
      <c r="H502" s="465">
        <v>1600401.17</v>
      </c>
      <c r="I502" s="621">
        <f t="shared" si="22"/>
        <v>0.13746553309505516</v>
      </c>
      <c r="J502" s="529">
        <v>1087900000</v>
      </c>
      <c r="K502" s="569">
        <f t="shared" si="23"/>
        <v>687.32766547527581</v>
      </c>
      <c r="L502" s="469">
        <f t="shared" si="24"/>
        <v>27194.262073414011</v>
      </c>
      <c r="M502" s="451" t="s">
        <v>202</v>
      </c>
      <c r="N502" s="228"/>
    </row>
    <row r="503" spans="5:14" s="30" customFormat="1" x14ac:dyDescent="0.25">
      <c r="E503" s="451" t="s">
        <v>211</v>
      </c>
      <c r="F503" s="449">
        <v>500</v>
      </c>
      <c r="G503" s="468">
        <v>230000</v>
      </c>
      <c r="H503" s="465">
        <v>1600401.17</v>
      </c>
      <c r="I503" s="621">
        <f t="shared" si="22"/>
        <v>0.14371396641755768</v>
      </c>
      <c r="J503" s="529">
        <v>113735000</v>
      </c>
      <c r="K503" s="580">
        <f t="shared" si="23"/>
        <v>71.856983208778843</v>
      </c>
      <c r="L503" s="488">
        <f t="shared" si="24"/>
        <v>27266.119056622789</v>
      </c>
      <c r="M503" s="451" t="s">
        <v>202</v>
      </c>
      <c r="N503" s="228"/>
    </row>
    <row r="504" spans="5:14" s="30" customFormat="1" x14ac:dyDescent="0.25">
      <c r="E504" s="451" t="s">
        <v>211</v>
      </c>
      <c r="F504" s="449">
        <v>299</v>
      </c>
      <c r="G504" s="468">
        <v>235000</v>
      </c>
      <c r="H504" s="465">
        <v>1600401.17</v>
      </c>
      <c r="I504" s="621">
        <f t="shared" si="22"/>
        <v>0.14683818307880891</v>
      </c>
      <c r="J504" s="529">
        <v>69492085</v>
      </c>
      <c r="K504" s="569">
        <f t="shared" si="23"/>
        <v>43.904616740563867</v>
      </c>
      <c r="L504" s="469">
        <f t="shared" si="24"/>
        <v>27310.023673363354</v>
      </c>
      <c r="M504" s="451" t="s">
        <v>202</v>
      </c>
      <c r="N504" s="228"/>
    </row>
    <row r="505" spans="5:14" s="30" customFormat="1" x14ac:dyDescent="0.25">
      <c r="E505" s="451" t="s">
        <v>212</v>
      </c>
      <c r="F505" s="449">
        <v>11</v>
      </c>
      <c r="G505" s="468">
        <v>200000</v>
      </c>
      <c r="H505" s="465">
        <v>1602038.88</v>
      </c>
      <c r="I505" s="621">
        <f t="shared" si="22"/>
        <v>0.12484091522173295</v>
      </c>
      <c r="J505" s="529">
        <v>2175800</v>
      </c>
      <c r="K505" s="569">
        <f t="shared" si="23"/>
        <v>1.3732500674390624</v>
      </c>
      <c r="L505" s="469">
        <f t="shared" si="24"/>
        <v>27311.396923430792</v>
      </c>
      <c r="M505" s="451" t="s">
        <v>172</v>
      </c>
    </row>
    <row r="506" spans="5:14" s="30" customFormat="1" x14ac:dyDescent="0.25">
      <c r="E506" s="451" t="s">
        <v>212</v>
      </c>
      <c r="F506" s="449">
        <v>10</v>
      </c>
      <c r="G506" s="468">
        <v>200000</v>
      </c>
      <c r="H506" s="465">
        <v>1602038.88</v>
      </c>
      <c r="I506" s="621">
        <f t="shared" si="22"/>
        <v>0.12484091522173295</v>
      </c>
      <c r="J506" s="529">
        <v>1978000</v>
      </c>
      <c r="K506" s="569">
        <f t="shared" si="23"/>
        <v>1.2484091522173295</v>
      </c>
      <c r="L506" s="469">
        <f t="shared" si="24"/>
        <v>27312.645332583008</v>
      </c>
      <c r="M506" s="451" t="s">
        <v>172</v>
      </c>
    </row>
    <row r="507" spans="5:14" s="30" customFormat="1" x14ac:dyDescent="0.25">
      <c r="E507" s="451" t="s">
        <v>212</v>
      </c>
      <c r="F507" s="449">
        <v>15</v>
      </c>
      <c r="G507" s="468">
        <v>200000</v>
      </c>
      <c r="H507" s="465">
        <v>1602038.88</v>
      </c>
      <c r="I507" s="621">
        <f t="shared" si="22"/>
        <v>0.12484091522173295</v>
      </c>
      <c r="J507" s="529">
        <v>2967000</v>
      </c>
      <c r="K507" s="569">
        <f t="shared" si="23"/>
        <v>1.8726137283259943</v>
      </c>
      <c r="L507" s="469">
        <f t="shared" si="24"/>
        <v>27314.517946311335</v>
      </c>
      <c r="M507" s="451" t="s">
        <v>172</v>
      </c>
    </row>
    <row r="508" spans="5:14" s="30" customFormat="1" x14ac:dyDescent="0.25">
      <c r="E508" s="451" t="s">
        <v>212</v>
      </c>
      <c r="F508" s="449">
        <v>33</v>
      </c>
      <c r="G508" s="468">
        <v>260010</v>
      </c>
      <c r="H508" s="465">
        <v>1602038.88</v>
      </c>
      <c r="I508" s="621">
        <f t="shared" si="22"/>
        <v>0.16229943183401394</v>
      </c>
      <c r="J508" s="529">
        <v>8485946.3699999992</v>
      </c>
      <c r="K508" s="569">
        <f t="shared" si="23"/>
        <v>5.3558812505224598</v>
      </c>
      <c r="L508" s="469">
        <f t="shared" si="24"/>
        <v>27319.873827561856</v>
      </c>
      <c r="M508" s="451" t="s">
        <v>202</v>
      </c>
    </row>
    <row r="509" spans="5:14" s="30" customFormat="1" x14ac:dyDescent="0.25">
      <c r="E509" s="451" t="s">
        <v>212</v>
      </c>
      <c r="F509" s="449">
        <v>10</v>
      </c>
      <c r="G509" s="468">
        <v>260000</v>
      </c>
      <c r="H509" s="465">
        <v>1602038.88</v>
      </c>
      <c r="I509" s="621">
        <f t="shared" si="22"/>
        <v>0.16229318978825283</v>
      </c>
      <c r="J509" s="529">
        <v>2571400</v>
      </c>
      <c r="K509" s="569">
        <f t="shared" si="23"/>
        <v>1.6229318978825282</v>
      </c>
      <c r="L509" s="469">
        <f t="shared" si="24"/>
        <v>27321.49675945974</v>
      </c>
      <c r="M509" s="451" t="s">
        <v>202</v>
      </c>
    </row>
    <row r="510" spans="5:14" s="30" customFormat="1" x14ac:dyDescent="0.25">
      <c r="E510" s="451" t="s">
        <v>212</v>
      </c>
      <c r="F510" s="449">
        <v>3</v>
      </c>
      <c r="G510" s="468">
        <v>260000</v>
      </c>
      <c r="H510" s="465">
        <v>1602038.88</v>
      </c>
      <c r="I510" s="621">
        <f t="shared" si="22"/>
        <v>0.16229318978825283</v>
      </c>
      <c r="J510" s="529">
        <v>771420</v>
      </c>
      <c r="K510" s="569">
        <f t="shared" si="23"/>
        <v>0.48687956936475851</v>
      </c>
      <c r="L510" s="469">
        <f t="shared" si="24"/>
        <v>27321.983639029106</v>
      </c>
      <c r="M510" s="451" t="s">
        <v>202</v>
      </c>
    </row>
    <row r="511" spans="5:14" s="30" customFormat="1" x14ac:dyDescent="0.25">
      <c r="E511" s="451" t="s">
        <v>213</v>
      </c>
      <c r="F511" s="449">
        <v>33</v>
      </c>
      <c r="G511" s="468">
        <v>275000</v>
      </c>
      <c r="H511" s="465">
        <v>1660824.38</v>
      </c>
      <c r="I511" s="621">
        <f t="shared" si="22"/>
        <v>0.16558042097142145</v>
      </c>
      <c r="J511" s="529">
        <v>8975175</v>
      </c>
      <c r="K511" s="569">
        <f t="shared" si="23"/>
        <v>5.4641538920569079</v>
      </c>
      <c r="L511" s="469">
        <f t="shared" si="24"/>
        <v>27327.447792921164</v>
      </c>
      <c r="M511" s="451" t="s">
        <v>202</v>
      </c>
    </row>
    <row r="512" spans="5:14" s="30" customFormat="1" x14ac:dyDescent="0.25">
      <c r="E512" s="451" t="s">
        <v>213</v>
      </c>
      <c r="F512" s="449">
        <v>100</v>
      </c>
      <c r="G512" s="468">
        <v>200000</v>
      </c>
      <c r="H512" s="465">
        <v>1660824.38</v>
      </c>
      <c r="I512" s="621">
        <f t="shared" si="22"/>
        <v>0.12042212434285196</v>
      </c>
      <c r="J512" s="529">
        <v>19780000</v>
      </c>
      <c r="K512" s="569">
        <f t="shared" si="23"/>
        <v>12.042212434285195</v>
      </c>
      <c r="L512" s="469">
        <f t="shared" si="24"/>
        <v>27339.490005355448</v>
      </c>
      <c r="M512" s="451" t="s">
        <v>172</v>
      </c>
    </row>
    <row r="513" spans="5:13" s="30" customFormat="1" x14ac:dyDescent="0.25">
      <c r="E513" s="451" t="s">
        <v>213</v>
      </c>
      <c r="F513" s="449">
        <v>1</v>
      </c>
      <c r="G513" s="468">
        <v>208000</v>
      </c>
      <c r="H513" s="465">
        <v>1660824.38</v>
      </c>
      <c r="I513" s="621">
        <f t="shared" si="22"/>
        <v>0.12523900931656604</v>
      </c>
      <c r="J513" s="529">
        <v>205712</v>
      </c>
      <c r="K513" s="569">
        <f t="shared" si="23"/>
        <v>0.12523900931656604</v>
      </c>
      <c r="L513" s="469">
        <f t="shared" si="24"/>
        <v>27339.615244364766</v>
      </c>
      <c r="M513" s="451" t="s">
        <v>172</v>
      </c>
    </row>
    <row r="514" spans="5:13" s="30" customFormat="1" x14ac:dyDescent="0.25">
      <c r="E514" s="451" t="s">
        <v>213</v>
      </c>
      <c r="F514" s="449">
        <v>120</v>
      </c>
      <c r="G514" s="468">
        <v>240000</v>
      </c>
      <c r="H514" s="465">
        <v>1660824.38</v>
      </c>
      <c r="I514" s="621">
        <f t="shared" si="22"/>
        <v>0.14450654921142236</v>
      </c>
      <c r="J514" s="529">
        <v>28483200</v>
      </c>
      <c r="K514" s="569">
        <f t="shared" si="23"/>
        <v>17.340785905370684</v>
      </c>
      <c r="L514" s="469">
        <f t="shared" si="24"/>
        <v>27356.956030270136</v>
      </c>
      <c r="M514" s="451" t="s">
        <v>202</v>
      </c>
    </row>
    <row r="515" spans="5:13" s="30" customFormat="1" x14ac:dyDescent="0.25">
      <c r="E515" s="451" t="s">
        <v>214</v>
      </c>
      <c r="F515" s="449">
        <v>7</v>
      </c>
      <c r="G515" s="468">
        <v>185020</v>
      </c>
      <c r="H515" s="465">
        <v>1660824.38</v>
      </c>
      <c r="I515" s="621">
        <f t="shared" ref="I515:I578" si="25">G515/H515</f>
        <v>0.11140250722957235</v>
      </c>
      <c r="J515" s="529">
        <v>1280893.4600000002</v>
      </c>
      <c r="K515" s="569">
        <f t="shared" ref="K515:K578" si="26">F515*I515</f>
        <v>0.77981755060700642</v>
      </c>
      <c r="L515" s="469">
        <f t="shared" si="24"/>
        <v>27357.735847820742</v>
      </c>
      <c r="M515" s="451" t="s">
        <v>172</v>
      </c>
    </row>
    <row r="516" spans="5:13" s="30" customFormat="1" x14ac:dyDescent="0.25">
      <c r="E516" s="451" t="s">
        <v>214</v>
      </c>
      <c r="F516" s="449">
        <v>2</v>
      </c>
      <c r="G516" s="468">
        <v>185020</v>
      </c>
      <c r="H516" s="465">
        <v>1660824.38</v>
      </c>
      <c r="I516" s="621">
        <f t="shared" si="25"/>
        <v>0.11140250722957235</v>
      </c>
      <c r="J516" s="529">
        <v>365969.56</v>
      </c>
      <c r="K516" s="569">
        <f t="shared" si="26"/>
        <v>0.22280501445914469</v>
      </c>
      <c r="L516" s="469">
        <f t="shared" ref="L516:L579" si="27">L515+K516</f>
        <v>27357.958652835201</v>
      </c>
      <c r="M516" s="451" t="s">
        <v>172</v>
      </c>
    </row>
    <row r="517" spans="5:13" s="30" customFormat="1" x14ac:dyDescent="0.25">
      <c r="E517" s="451" t="s">
        <v>214</v>
      </c>
      <c r="F517" s="449">
        <v>50</v>
      </c>
      <c r="G517" s="468">
        <v>185010</v>
      </c>
      <c r="H517" s="465">
        <v>1660824.38</v>
      </c>
      <c r="I517" s="621">
        <f t="shared" si="25"/>
        <v>0.1113964861233552</v>
      </c>
      <c r="J517" s="529">
        <v>9148744.5</v>
      </c>
      <c r="K517" s="569">
        <f t="shared" si="26"/>
        <v>5.5698243061677601</v>
      </c>
      <c r="L517" s="469">
        <f t="shared" si="27"/>
        <v>27363.528477141368</v>
      </c>
      <c r="M517" s="451" t="s">
        <v>172</v>
      </c>
    </row>
    <row r="518" spans="5:13" s="30" customFormat="1" x14ac:dyDescent="0.25">
      <c r="E518" s="451" t="s">
        <v>214</v>
      </c>
      <c r="F518" s="449">
        <v>9</v>
      </c>
      <c r="G518" s="468">
        <v>185000</v>
      </c>
      <c r="H518" s="465">
        <v>1660824.38</v>
      </c>
      <c r="I518" s="621">
        <f t="shared" si="25"/>
        <v>0.11139046501713806</v>
      </c>
      <c r="J518" s="529">
        <v>1646685</v>
      </c>
      <c r="K518" s="569">
        <f t="shared" si="26"/>
        <v>1.0025141851542425</v>
      </c>
      <c r="L518" s="469">
        <f t="shared" si="27"/>
        <v>27364.530991326523</v>
      </c>
      <c r="M518" s="451" t="s">
        <v>172</v>
      </c>
    </row>
    <row r="519" spans="5:13" s="30" customFormat="1" x14ac:dyDescent="0.25">
      <c r="E519" s="451" t="s">
        <v>215</v>
      </c>
      <c r="F519" s="449">
        <v>709</v>
      </c>
      <c r="G519" s="468">
        <v>220010</v>
      </c>
      <c r="H519" s="465">
        <v>1519000</v>
      </c>
      <c r="I519" s="621">
        <f t="shared" si="25"/>
        <v>0.14483870967741935</v>
      </c>
      <c r="J519" s="529">
        <v>154271232.00999999</v>
      </c>
      <c r="K519" s="569">
        <f t="shared" si="26"/>
        <v>102.69064516129032</v>
      </c>
      <c r="L519" s="469">
        <f t="shared" si="27"/>
        <v>27467.221636487811</v>
      </c>
      <c r="M519" s="451" t="s">
        <v>202</v>
      </c>
    </row>
    <row r="520" spans="5:13" s="30" customFormat="1" x14ac:dyDescent="0.25">
      <c r="E520" s="451" t="s">
        <v>215</v>
      </c>
      <c r="F520" s="449">
        <v>2</v>
      </c>
      <c r="G520" s="468">
        <v>220010</v>
      </c>
      <c r="H520" s="465">
        <v>1519000</v>
      </c>
      <c r="I520" s="621">
        <f t="shared" si="25"/>
        <v>0.14483870967741935</v>
      </c>
      <c r="J520" s="529">
        <v>435179.78</v>
      </c>
      <c r="K520" s="569">
        <f t="shared" si="26"/>
        <v>0.28967741935483871</v>
      </c>
      <c r="L520" s="469">
        <f t="shared" si="27"/>
        <v>27467.511313907165</v>
      </c>
      <c r="M520" s="451" t="s">
        <v>202</v>
      </c>
    </row>
    <row r="521" spans="5:13" s="30" customFormat="1" x14ac:dyDescent="0.25">
      <c r="E521" s="451" t="s">
        <v>215</v>
      </c>
      <c r="F521" s="449">
        <v>3</v>
      </c>
      <c r="G521" s="468">
        <v>220010</v>
      </c>
      <c r="H521" s="465">
        <v>1519000</v>
      </c>
      <c r="I521" s="621">
        <f t="shared" si="25"/>
        <v>0.14483870967741935</v>
      </c>
      <c r="J521" s="529">
        <v>652769.66999999993</v>
      </c>
      <c r="K521" s="569">
        <f t="shared" si="26"/>
        <v>0.43451612903225806</v>
      </c>
      <c r="L521" s="469">
        <f t="shared" si="27"/>
        <v>27467.945830036198</v>
      </c>
      <c r="M521" s="451" t="s">
        <v>202</v>
      </c>
    </row>
    <row r="522" spans="5:13" s="30" customFormat="1" x14ac:dyDescent="0.25">
      <c r="E522" s="451" t="s">
        <v>215</v>
      </c>
      <c r="F522" s="449">
        <v>1297</v>
      </c>
      <c r="G522" s="468">
        <v>220000</v>
      </c>
      <c r="H522" s="465">
        <v>1519000</v>
      </c>
      <c r="I522" s="621">
        <f t="shared" si="25"/>
        <v>0.14483212639894669</v>
      </c>
      <c r="J522" s="529">
        <v>282201260</v>
      </c>
      <c r="K522" s="569">
        <f t="shared" si="26"/>
        <v>187.84726793943386</v>
      </c>
      <c r="L522" s="469">
        <f t="shared" si="27"/>
        <v>27655.793097975631</v>
      </c>
      <c r="M522" s="451" t="s">
        <v>202</v>
      </c>
    </row>
    <row r="523" spans="5:13" s="30" customFormat="1" x14ac:dyDescent="0.25">
      <c r="E523" s="451" t="s">
        <v>215</v>
      </c>
      <c r="F523" s="449">
        <v>845</v>
      </c>
      <c r="G523" s="468">
        <v>220000</v>
      </c>
      <c r="H523" s="465">
        <v>1519000</v>
      </c>
      <c r="I523" s="621">
        <f t="shared" si="25"/>
        <v>0.14483212639894669</v>
      </c>
      <c r="J523" s="529">
        <v>183855100</v>
      </c>
      <c r="K523" s="569">
        <f t="shared" si="26"/>
        <v>122.38314680710995</v>
      </c>
      <c r="L523" s="469">
        <f t="shared" si="27"/>
        <v>27778.176244782742</v>
      </c>
      <c r="M523" s="451" t="s">
        <v>202</v>
      </c>
    </row>
    <row r="524" spans="5:13" s="30" customFormat="1" x14ac:dyDescent="0.25">
      <c r="E524" s="451" t="s">
        <v>215</v>
      </c>
      <c r="F524" s="449">
        <v>1000</v>
      </c>
      <c r="G524" s="468">
        <v>220000</v>
      </c>
      <c r="H524" s="465">
        <v>1519000</v>
      </c>
      <c r="I524" s="621">
        <f t="shared" si="25"/>
        <v>0.14483212639894669</v>
      </c>
      <c r="J524" s="529">
        <v>217580000</v>
      </c>
      <c r="K524" s="569">
        <f t="shared" si="26"/>
        <v>144.83212639894668</v>
      </c>
      <c r="L524" s="469">
        <f t="shared" si="27"/>
        <v>27923.008371181688</v>
      </c>
      <c r="M524" s="451" t="s">
        <v>202</v>
      </c>
    </row>
    <row r="525" spans="5:13" s="30" customFormat="1" x14ac:dyDescent="0.25">
      <c r="E525" s="451" t="s">
        <v>215</v>
      </c>
      <c r="F525" s="449">
        <v>1000</v>
      </c>
      <c r="G525" s="468">
        <v>220000</v>
      </c>
      <c r="H525" s="465">
        <v>1519000</v>
      </c>
      <c r="I525" s="621">
        <f t="shared" si="25"/>
        <v>0.14483212639894669</v>
      </c>
      <c r="J525" s="529">
        <v>217580000</v>
      </c>
      <c r="K525" s="569">
        <f t="shared" si="26"/>
        <v>144.83212639894668</v>
      </c>
      <c r="L525" s="469">
        <f t="shared" si="27"/>
        <v>28067.840497580633</v>
      </c>
      <c r="M525" s="451" t="s">
        <v>202</v>
      </c>
    </row>
    <row r="526" spans="5:13" s="30" customFormat="1" x14ac:dyDescent="0.25">
      <c r="E526" s="451" t="s">
        <v>215</v>
      </c>
      <c r="F526" s="449">
        <v>1000</v>
      </c>
      <c r="G526" s="468">
        <v>220000</v>
      </c>
      <c r="H526" s="465">
        <v>1519000</v>
      </c>
      <c r="I526" s="621">
        <f t="shared" si="25"/>
        <v>0.14483212639894669</v>
      </c>
      <c r="J526" s="529">
        <v>217580000</v>
      </c>
      <c r="K526" s="569">
        <f t="shared" si="26"/>
        <v>144.83212639894668</v>
      </c>
      <c r="L526" s="469">
        <f t="shared" si="27"/>
        <v>28212.672623979579</v>
      </c>
      <c r="M526" s="451" t="s">
        <v>202</v>
      </c>
    </row>
    <row r="527" spans="5:13" s="30" customFormat="1" x14ac:dyDescent="0.25">
      <c r="E527" s="451" t="s">
        <v>215</v>
      </c>
      <c r="F527" s="449">
        <v>1000</v>
      </c>
      <c r="G527" s="468">
        <v>220000</v>
      </c>
      <c r="H527" s="465">
        <v>1519000</v>
      </c>
      <c r="I527" s="621">
        <f t="shared" si="25"/>
        <v>0.14483212639894669</v>
      </c>
      <c r="J527" s="529">
        <v>217580000</v>
      </c>
      <c r="K527" s="569">
        <f t="shared" si="26"/>
        <v>144.83212639894668</v>
      </c>
      <c r="L527" s="469">
        <f t="shared" si="27"/>
        <v>28357.504750378524</v>
      </c>
      <c r="M527" s="451" t="s">
        <v>202</v>
      </c>
    </row>
    <row r="528" spans="5:13" s="30" customFormat="1" x14ac:dyDescent="0.25">
      <c r="E528" s="451" t="s">
        <v>215</v>
      </c>
      <c r="F528" s="449">
        <v>1000</v>
      </c>
      <c r="G528" s="468">
        <v>220000</v>
      </c>
      <c r="H528" s="465">
        <v>1519000</v>
      </c>
      <c r="I528" s="621">
        <f t="shared" si="25"/>
        <v>0.14483212639894669</v>
      </c>
      <c r="J528" s="529">
        <v>217580000</v>
      </c>
      <c r="K528" s="569">
        <f t="shared" si="26"/>
        <v>144.83212639894668</v>
      </c>
      <c r="L528" s="469">
        <f t="shared" si="27"/>
        <v>28502.33687677747</v>
      </c>
      <c r="M528" s="451" t="s">
        <v>202</v>
      </c>
    </row>
    <row r="529" spans="5:13" s="30" customFormat="1" x14ac:dyDescent="0.25">
      <c r="E529" s="451" t="s">
        <v>216</v>
      </c>
      <c r="F529" s="449">
        <v>161</v>
      </c>
      <c r="G529" s="468">
        <v>235000</v>
      </c>
      <c r="H529" s="465">
        <v>1636000</v>
      </c>
      <c r="I529" s="621">
        <f t="shared" si="25"/>
        <v>0.14364303178484109</v>
      </c>
      <c r="J529" s="529">
        <v>37418815</v>
      </c>
      <c r="K529" s="569">
        <f t="shared" si="26"/>
        <v>23.126528117359413</v>
      </c>
      <c r="L529" s="469">
        <f t="shared" si="27"/>
        <v>28525.463404894828</v>
      </c>
      <c r="M529" s="451" t="s">
        <v>202</v>
      </c>
    </row>
    <row r="530" spans="5:13" s="30" customFormat="1" x14ac:dyDescent="0.25">
      <c r="E530" s="451" t="s">
        <v>216</v>
      </c>
      <c r="F530" s="449">
        <v>2</v>
      </c>
      <c r="G530" s="468">
        <v>235000</v>
      </c>
      <c r="H530" s="465">
        <v>1636000</v>
      </c>
      <c r="I530" s="621">
        <f t="shared" si="25"/>
        <v>0.14364303178484109</v>
      </c>
      <c r="J530" s="529">
        <v>464830</v>
      </c>
      <c r="K530" s="569">
        <f t="shared" si="26"/>
        <v>0.28728606356968217</v>
      </c>
      <c r="L530" s="469">
        <f t="shared" si="27"/>
        <v>28525.750690958397</v>
      </c>
      <c r="M530" s="451" t="s">
        <v>202</v>
      </c>
    </row>
    <row r="531" spans="5:13" s="30" customFormat="1" x14ac:dyDescent="0.25">
      <c r="E531" s="451" t="s">
        <v>216</v>
      </c>
      <c r="F531" s="449">
        <v>20</v>
      </c>
      <c r="G531" s="468">
        <v>235000</v>
      </c>
      <c r="H531" s="465">
        <v>1636000</v>
      </c>
      <c r="I531" s="621">
        <f t="shared" si="25"/>
        <v>0.14364303178484109</v>
      </c>
      <c r="J531" s="529">
        <v>4648300</v>
      </c>
      <c r="K531" s="569">
        <f t="shared" si="26"/>
        <v>2.8728606356968216</v>
      </c>
      <c r="L531" s="469">
        <f t="shared" si="27"/>
        <v>28528.623551594093</v>
      </c>
      <c r="M531" s="451" t="s">
        <v>202</v>
      </c>
    </row>
    <row r="532" spans="5:13" s="30" customFormat="1" x14ac:dyDescent="0.25">
      <c r="E532" s="451" t="s">
        <v>216</v>
      </c>
      <c r="F532" s="449">
        <v>2</v>
      </c>
      <c r="G532" s="468">
        <v>235000</v>
      </c>
      <c r="H532" s="465">
        <v>1636000</v>
      </c>
      <c r="I532" s="621">
        <f t="shared" si="25"/>
        <v>0.14364303178484109</v>
      </c>
      <c r="J532" s="529">
        <v>464830</v>
      </c>
      <c r="K532" s="569">
        <f t="shared" si="26"/>
        <v>0.28728606356968217</v>
      </c>
      <c r="L532" s="469">
        <f t="shared" si="27"/>
        <v>28528.910837657662</v>
      </c>
      <c r="M532" s="451" t="s">
        <v>202</v>
      </c>
    </row>
    <row r="533" spans="5:13" s="30" customFormat="1" x14ac:dyDescent="0.25">
      <c r="E533" s="451" t="s">
        <v>216</v>
      </c>
      <c r="F533" s="449">
        <v>4</v>
      </c>
      <c r="G533" s="468">
        <v>235000</v>
      </c>
      <c r="H533" s="465">
        <v>1636000</v>
      </c>
      <c r="I533" s="621">
        <f t="shared" si="25"/>
        <v>0.14364303178484109</v>
      </c>
      <c r="J533" s="529">
        <v>929660</v>
      </c>
      <c r="K533" s="569">
        <f t="shared" si="26"/>
        <v>0.57457212713936434</v>
      </c>
      <c r="L533" s="469">
        <f t="shared" si="27"/>
        <v>28529.4854097848</v>
      </c>
      <c r="M533" s="451" t="s">
        <v>202</v>
      </c>
    </row>
    <row r="534" spans="5:13" s="30" customFormat="1" x14ac:dyDescent="0.25">
      <c r="E534" s="451" t="s">
        <v>216</v>
      </c>
      <c r="F534" s="449">
        <v>43</v>
      </c>
      <c r="G534" s="468">
        <v>235000</v>
      </c>
      <c r="H534" s="465">
        <v>1636000</v>
      </c>
      <c r="I534" s="621">
        <f t="shared" si="25"/>
        <v>0.14364303178484109</v>
      </c>
      <c r="J534" s="529">
        <v>9993845</v>
      </c>
      <c r="K534" s="569">
        <f t="shared" si="26"/>
        <v>6.1766503667481665</v>
      </c>
      <c r="L534" s="469">
        <f t="shared" si="27"/>
        <v>28535.66206015155</v>
      </c>
      <c r="M534" s="451" t="s">
        <v>202</v>
      </c>
    </row>
    <row r="535" spans="5:13" s="30" customFormat="1" x14ac:dyDescent="0.25">
      <c r="E535" s="451" t="s">
        <v>216</v>
      </c>
      <c r="F535" s="449">
        <v>3</v>
      </c>
      <c r="G535" s="468">
        <v>235000</v>
      </c>
      <c r="H535" s="465">
        <v>1636000</v>
      </c>
      <c r="I535" s="621">
        <f t="shared" si="25"/>
        <v>0.14364303178484109</v>
      </c>
      <c r="J535" s="529">
        <v>697245</v>
      </c>
      <c r="K535" s="569">
        <f t="shared" si="26"/>
        <v>0.43092909535452328</v>
      </c>
      <c r="L535" s="469">
        <f t="shared" si="27"/>
        <v>28536.092989246903</v>
      </c>
      <c r="M535" s="451" t="s">
        <v>202</v>
      </c>
    </row>
    <row r="536" spans="5:13" s="30" customFormat="1" x14ac:dyDescent="0.25">
      <c r="E536" s="451" t="s">
        <v>216</v>
      </c>
      <c r="F536" s="449">
        <v>125</v>
      </c>
      <c r="G536" s="468">
        <v>235000</v>
      </c>
      <c r="H536" s="465">
        <v>1636000</v>
      </c>
      <c r="I536" s="621">
        <f t="shared" si="25"/>
        <v>0.14364303178484109</v>
      </c>
      <c r="J536" s="529">
        <v>29051875</v>
      </c>
      <c r="K536" s="569">
        <f t="shared" si="26"/>
        <v>17.955378973105137</v>
      </c>
      <c r="L536" s="469">
        <f t="shared" si="27"/>
        <v>28554.048368220007</v>
      </c>
      <c r="M536" s="451" t="s">
        <v>202</v>
      </c>
    </row>
    <row r="537" spans="5:13" s="30" customFormat="1" x14ac:dyDescent="0.25">
      <c r="E537" s="451" t="s">
        <v>216</v>
      </c>
      <c r="F537" s="449">
        <v>1</v>
      </c>
      <c r="G537" s="468">
        <v>235000</v>
      </c>
      <c r="H537" s="465">
        <v>1636000</v>
      </c>
      <c r="I537" s="621">
        <f t="shared" si="25"/>
        <v>0.14364303178484109</v>
      </c>
      <c r="J537" s="529">
        <v>232415</v>
      </c>
      <c r="K537" s="569">
        <f t="shared" si="26"/>
        <v>0.14364303178484109</v>
      </c>
      <c r="L537" s="469">
        <f t="shared" si="27"/>
        <v>28554.192011251791</v>
      </c>
      <c r="M537" s="451" t="s">
        <v>202</v>
      </c>
    </row>
    <row r="538" spans="5:13" s="30" customFormat="1" x14ac:dyDescent="0.25">
      <c r="E538" s="451" t="s">
        <v>216</v>
      </c>
      <c r="F538" s="449">
        <v>7</v>
      </c>
      <c r="G538" s="468">
        <v>235000</v>
      </c>
      <c r="H538" s="465">
        <v>1636000</v>
      </c>
      <c r="I538" s="621">
        <f t="shared" si="25"/>
        <v>0.14364303178484109</v>
      </c>
      <c r="J538" s="529">
        <v>1626905</v>
      </c>
      <c r="K538" s="569">
        <f t="shared" si="26"/>
        <v>1.0055012224938875</v>
      </c>
      <c r="L538" s="469">
        <f t="shared" si="27"/>
        <v>28555.197512474286</v>
      </c>
      <c r="M538" s="451" t="s">
        <v>202</v>
      </c>
    </row>
    <row r="539" spans="5:13" s="30" customFormat="1" x14ac:dyDescent="0.25">
      <c r="E539" s="451" t="s">
        <v>216</v>
      </c>
      <c r="F539" s="449">
        <v>5</v>
      </c>
      <c r="G539" s="468">
        <v>235000</v>
      </c>
      <c r="H539" s="465">
        <v>1636000</v>
      </c>
      <c r="I539" s="621">
        <f t="shared" si="25"/>
        <v>0.14364303178484109</v>
      </c>
      <c r="J539" s="529">
        <v>1162075</v>
      </c>
      <c r="K539" s="569">
        <f t="shared" si="26"/>
        <v>0.7182151589242054</v>
      </c>
      <c r="L539" s="469">
        <f t="shared" si="27"/>
        <v>28555.915727633212</v>
      </c>
      <c r="M539" s="451" t="s">
        <v>202</v>
      </c>
    </row>
    <row r="540" spans="5:13" s="30" customFormat="1" x14ac:dyDescent="0.25">
      <c r="E540" s="451" t="s">
        <v>216</v>
      </c>
      <c r="F540" s="449">
        <v>25</v>
      </c>
      <c r="G540" s="468">
        <v>235000</v>
      </c>
      <c r="H540" s="465">
        <v>1636000</v>
      </c>
      <c r="I540" s="621">
        <f t="shared" si="25"/>
        <v>0.14364303178484109</v>
      </c>
      <c r="J540" s="529">
        <v>5810375</v>
      </c>
      <c r="K540" s="569">
        <f t="shared" si="26"/>
        <v>3.5910757946210272</v>
      </c>
      <c r="L540" s="469">
        <f t="shared" si="27"/>
        <v>28559.506803427834</v>
      </c>
      <c r="M540" s="451" t="s">
        <v>202</v>
      </c>
    </row>
    <row r="541" spans="5:13" s="30" customFormat="1" x14ac:dyDescent="0.25">
      <c r="E541" s="451" t="s">
        <v>216</v>
      </c>
      <c r="F541" s="449">
        <v>2</v>
      </c>
      <c r="G541" s="468">
        <v>235000</v>
      </c>
      <c r="H541" s="465">
        <v>1636000</v>
      </c>
      <c r="I541" s="621">
        <f t="shared" si="25"/>
        <v>0.14364303178484109</v>
      </c>
      <c r="J541" s="529">
        <v>464830</v>
      </c>
      <c r="K541" s="569">
        <f t="shared" si="26"/>
        <v>0.28728606356968217</v>
      </c>
      <c r="L541" s="469">
        <f t="shared" si="27"/>
        <v>28559.794089491403</v>
      </c>
      <c r="M541" s="451" t="s">
        <v>202</v>
      </c>
    </row>
    <row r="542" spans="5:13" s="30" customFormat="1" x14ac:dyDescent="0.25">
      <c r="E542" s="451" t="s">
        <v>216</v>
      </c>
      <c r="F542" s="449">
        <v>48</v>
      </c>
      <c r="G542" s="468">
        <v>235000</v>
      </c>
      <c r="H542" s="465">
        <v>1636000</v>
      </c>
      <c r="I542" s="621">
        <f t="shared" si="25"/>
        <v>0.14364303178484109</v>
      </c>
      <c r="J542" s="529">
        <v>11155920</v>
      </c>
      <c r="K542" s="569">
        <f t="shared" si="26"/>
        <v>6.8948655256723725</v>
      </c>
      <c r="L542" s="469">
        <f t="shared" si="27"/>
        <v>28566.688955017074</v>
      </c>
      <c r="M542" s="451" t="s">
        <v>202</v>
      </c>
    </row>
    <row r="543" spans="5:13" s="30" customFormat="1" x14ac:dyDescent="0.25">
      <c r="E543" s="451" t="s">
        <v>216</v>
      </c>
      <c r="F543" s="449">
        <v>40</v>
      </c>
      <c r="G543" s="468">
        <v>235000</v>
      </c>
      <c r="H543" s="465">
        <v>1636000</v>
      </c>
      <c r="I543" s="621">
        <f t="shared" si="25"/>
        <v>0.14364303178484109</v>
      </c>
      <c r="J543" s="529">
        <v>9296600</v>
      </c>
      <c r="K543" s="569">
        <f t="shared" si="26"/>
        <v>5.7457212713936432</v>
      </c>
      <c r="L543" s="469">
        <f t="shared" si="27"/>
        <v>28572.434676288467</v>
      </c>
      <c r="M543" s="451" t="s">
        <v>202</v>
      </c>
    </row>
    <row r="544" spans="5:13" s="30" customFormat="1" x14ac:dyDescent="0.25">
      <c r="E544" s="451" t="s">
        <v>217</v>
      </c>
      <c r="F544" s="449">
        <v>181</v>
      </c>
      <c r="G544" s="468">
        <v>230000</v>
      </c>
      <c r="H544" s="465">
        <v>1783000</v>
      </c>
      <c r="I544" s="621">
        <f t="shared" si="25"/>
        <v>0.12899607403252944</v>
      </c>
      <c r="J544" s="529">
        <v>41172070</v>
      </c>
      <c r="K544" s="569">
        <f t="shared" si="26"/>
        <v>23.348289399887829</v>
      </c>
      <c r="L544" s="469">
        <f t="shared" si="27"/>
        <v>28595.782965688355</v>
      </c>
      <c r="M544" s="451" t="s">
        <v>202</v>
      </c>
    </row>
    <row r="545" spans="5:13" s="30" customFormat="1" x14ac:dyDescent="0.25">
      <c r="E545" s="451" t="s">
        <v>217</v>
      </c>
      <c r="F545" s="449">
        <v>2500</v>
      </c>
      <c r="G545" s="468">
        <v>230010</v>
      </c>
      <c r="H545" s="465">
        <v>1783000</v>
      </c>
      <c r="I545" s="621">
        <f t="shared" si="25"/>
        <v>0.12900168255748737</v>
      </c>
      <c r="J545" s="529">
        <v>568699725</v>
      </c>
      <c r="K545" s="569">
        <f t="shared" si="26"/>
        <v>322.50420639371845</v>
      </c>
      <c r="L545" s="469">
        <f t="shared" si="27"/>
        <v>28918.287172082073</v>
      </c>
      <c r="M545" s="451" t="s">
        <v>202</v>
      </c>
    </row>
    <row r="546" spans="5:13" s="30" customFormat="1" x14ac:dyDescent="0.25">
      <c r="E546" s="451" t="s">
        <v>217</v>
      </c>
      <c r="F546" s="449">
        <v>500</v>
      </c>
      <c r="G546" s="489">
        <v>230010</v>
      </c>
      <c r="H546" s="465">
        <v>1783000</v>
      </c>
      <c r="I546" s="622">
        <f t="shared" si="25"/>
        <v>0.12900168255748737</v>
      </c>
      <c r="J546" s="529">
        <v>113739945</v>
      </c>
      <c r="K546" s="490">
        <f t="shared" si="26"/>
        <v>64.500841278743678</v>
      </c>
      <c r="L546" s="491">
        <f t="shared" si="27"/>
        <v>28982.788013360816</v>
      </c>
      <c r="M546" s="451" t="s">
        <v>202</v>
      </c>
    </row>
    <row r="547" spans="5:13" s="30" customFormat="1" x14ac:dyDescent="0.25">
      <c r="E547" s="454">
        <v>44221</v>
      </c>
      <c r="F547" s="449">
        <v>48</v>
      </c>
      <c r="G547" s="450">
        <v>210000</v>
      </c>
      <c r="H547" s="465">
        <v>1783000</v>
      </c>
      <c r="I547" s="622">
        <f t="shared" si="25"/>
        <v>0.11777902411665732</v>
      </c>
      <c r="J547" s="529">
        <v>9969120</v>
      </c>
      <c r="K547" s="490">
        <f t="shared" si="26"/>
        <v>5.6533931575995515</v>
      </c>
      <c r="L547" s="491">
        <f t="shared" si="27"/>
        <v>28988.441406518414</v>
      </c>
      <c r="M547" s="451" t="s">
        <v>172</v>
      </c>
    </row>
    <row r="548" spans="5:13" s="30" customFormat="1" x14ac:dyDescent="0.25">
      <c r="E548" s="454">
        <v>44221</v>
      </c>
      <c r="F548" s="449">
        <v>2</v>
      </c>
      <c r="G548" s="450">
        <v>210000</v>
      </c>
      <c r="H548" s="465">
        <v>1783000</v>
      </c>
      <c r="I548" s="624">
        <f t="shared" si="25"/>
        <v>0.11777902411665732</v>
      </c>
      <c r="J548" s="529">
        <v>415380</v>
      </c>
      <c r="K548" s="581">
        <f t="shared" si="26"/>
        <v>0.23555804823331464</v>
      </c>
      <c r="L548" s="492">
        <f t="shared" si="27"/>
        <v>28988.676964566646</v>
      </c>
      <c r="M548" s="451" t="s">
        <v>172</v>
      </c>
    </row>
    <row r="549" spans="5:13" s="30" customFormat="1" x14ac:dyDescent="0.25">
      <c r="E549" s="454">
        <v>44221</v>
      </c>
      <c r="F549" s="449">
        <v>7</v>
      </c>
      <c r="G549" s="450">
        <v>210000</v>
      </c>
      <c r="H549" s="465">
        <v>1783000</v>
      </c>
      <c r="I549" s="622">
        <f t="shared" si="25"/>
        <v>0.11777902411665732</v>
      </c>
      <c r="J549" s="529">
        <v>1453830</v>
      </c>
      <c r="K549" s="490">
        <f t="shared" si="26"/>
        <v>0.82445316881660125</v>
      </c>
      <c r="L549" s="491">
        <f t="shared" si="27"/>
        <v>28989.501417735464</v>
      </c>
      <c r="M549" s="451" t="s">
        <v>172</v>
      </c>
    </row>
    <row r="550" spans="5:13" s="30" customFormat="1" x14ac:dyDescent="0.25">
      <c r="E550" s="451" t="s">
        <v>222</v>
      </c>
      <c r="F550" s="452">
        <v>7000</v>
      </c>
      <c r="G550" s="450">
        <v>245000</v>
      </c>
      <c r="H550" s="453">
        <v>1750236.13</v>
      </c>
      <c r="I550" s="622">
        <f t="shared" si="25"/>
        <v>0.13998111214856479</v>
      </c>
      <c r="J550" s="529">
        <v>1696135000</v>
      </c>
      <c r="K550" s="490">
        <f t="shared" si="26"/>
        <v>979.86778503995356</v>
      </c>
      <c r="L550" s="491">
        <f t="shared" si="27"/>
        <v>29969.369202775419</v>
      </c>
      <c r="M550" s="451" t="s">
        <v>202</v>
      </c>
    </row>
    <row r="551" spans="5:13" s="30" customFormat="1" x14ac:dyDescent="0.25">
      <c r="E551" s="451" t="s">
        <v>222</v>
      </c>
      <c r="F551" s="452">
        <v>100</v>
      </c>
      <c r="G551" s="450">
        <v>250000</v>
      </c>
      <c r="H551" s="453">
        <v>1750236.13</v>
      </c>
      <c r="I551" s="622">
        <f t="shared" si="25"/>
        <v>0.14283786953935182</v>
      </c>
      <c r="J551" s="529">
        <v>24725000</v>
      </c>
      <c r="K551" s="490">
        <f t="shared" si="26"/>
        <v>14.283786953935182</v>
      </c>
      <c r="L551" s="491">
        <f t="shared" si="27"/>
        <v>29983.652989729355</v>
      </c>
      <c r="M551" s="451" t="s">
        <v>202</v>
      </c>
    </row>
    <row r="552" spans="5:13" s="30" customFormat="1" x14ac:dyDescent="0.25">
      <c r="E552" s="451" t="s">
        <v>222</v>
      </c>
      <c r="F552" s="452">
        <v>2500</v>
      </c>
      <c r="G552" s="450">
        <v>245010</v>
      </c>
      <c r="H552" s="453">
        <v>1750236.13</v>
      </c>
      <c r="I552" s="622">
        <f t="shared" si="25"/>
        <v>0.13998682566334636</v>
      </c>
      <c r="J552" s="529">
        <v>605787225</v>
      </c>
      <c r="K552" s="490">
        <f t="shared" si="26"/>
        <v>349.96706415836587</v>
      </c>
      <c r="L552" s="491">
        <f t="shared" si="27"/>
        <v>30333.62005388772</v>
      </c>
      <c r="M552" s="451" t="s">
        <v>202</v>
      </c>
    </row>
    <row r="553" spans="5:13" s="30" customFormat="1" x14ac:dyDescent="0.25">
      <c r="E553" s="451" t="s">
        <v>222</v>
      </c>
      <c r="F553" s="452">
        <v>31</v>
      </c>
      <c r="G553" s="450">
        <v>246000</v>
      </c>
      <c r="H553" s="453">
        <v>1750236.13</v>
      </c>
      <c r="I553" s="622">
        <f t="shared" si="25"/>
        <v>0.14055246362672219</v>
      </c>
      <c r="J553" s="529">
        <v>7542114</v>
      </c>
      <c r="K553" s="490">
        <f t="shared" si="26"/>
        <v>4.3571263724283877</v>
      </c>
      <c r="L553" s="491">
        <f t="shared" si="27"/>
        <v>30337.97718026015</v>
      </c>
      <c r="M553" s="451" t="s">
        <v>202</v>
      </c>
    </row>
    <row r="554" spans="5:13" s="30" customFormat="1" x14ac:dyDescent="0.25">
      <c r="E554" s="451" t="s">
        <v>222</v>
      </c>
      <c r="F554" s="452">
        <v>58</v>
      </c>
      <c r="G554" s="450">
        <v>246000</v>
      </c>
      <c r="H554" s="453">
        <v>1750236.13</v>
      </c>
      <c r="I554" s="622">
        <f t="shared" si="25"/>
        <v>0.14055246362672219</v>
      </c>
      <c r="J554" s="529">
        <v>14111052</v>
      </c>
      <c r="K554" s="490">
        <f t="shared" si="26"/>
        <v>8.1520428903498878</v>
      </c>
      <c r="L554" s="491">
        <f t="shared" si="27"/>
        <v>30346.129223150499</v>
      </c>
      <c r="M554" s="451" t="s">
        <v>202</v>
      </c>
    </row>
    <row r="555" spans="5:13" s="30" customFormat="1" x14ac:dyDescent="0.25">
      <c r="E555" s="451" t="s">
        <v>222</v>
      </c>
      <c r="F555" s="452">
        <v>20</v>
      </c>
      <c r="G555" s="450">
        <v>246000</v>
      </c>
      <c r="H555" s="453">
        <v>1750236.13</v>
      </c>
      <c r="I555" s="622">
        <f t="shared" si="25"/>
        <v>0.14055246362672219</v>
      </c>
      <c r="J555" s="529">
        <v>4865880</v>
      </c>
      <c r="K555" s="490">
        <f t="shared" si="26"/>
        <v>2.8110492725344436</v>
      </c>
      <c r="L555" s="491">
        <f t="shared" si="27"/>
        <v>30348.940272423035</v>
      </c>
      <c r="M555" s="451" t="s">
        <v>202</v>
      </c>
    </row>
    <row r="556" spans="5:13" s="30" customFormat="1" x14ac:dyDescent="0.25">
      <c r="E556" s="451" t="s">
        <v>222</v>
      </c>
      <c r="F556" s="452">
        <v>78</v>
      </c>
      <c r="G556" s="450">
        <v>245020</v>
      </c>
      <c r="H556" s="453">
        <v>1750236.13</v>
      </c>
      <c r="I556" s="622">
        <f t="shared" si="25"/>
        <v>0.13999253917812793</v>
      </c>
      <c r="J556" s="529">
        <v>18901332.84</v>
      </c>
      <c r="K556" s="490">
        <f t="shared" si="26"/>
        <v>10.919418055893978</v>
      </c>
      <c r="L556" s="491">
        <f t="shared" si="27"/>
        <v>30359.85969047893</v>
      </c>
      <c r="M556" s="451" t="s">
        <v>202</v>
      </c>
    </row>
    <row r="557" spans="5:13" s="30" customFormat="1" x14ac:dyDescent="0.25">
      <c r="E557" s="451" t="s">
        <v>222</v>
      </c>
      <c r="F557" s="452">
        <v>18</v>
      </c>
      <c r="G557" s="450">
        <v>245000</v>
      </c>
      <c r="H557" s="453">
        <v>1750236.13</v>
      </c>
      <c r="I557" s="622">
        <f t="shared" si="25"/>
        <v>0.13998111214856479</v>
      </c>
      <c r="J557" s="529">
        <v>4361490</v>
      </c>
      <c r="K557" s="490">
        <f t="shared" si="26"/>
        <v>2.5196600186741662</v>
      </c>
      <c r="L557" s="491">
        <f t="shared" si="27"/>
        <v>30362.379350497606</v>
      </c>
      <c r="M557" s="451" t="s">
        <v>202</v>
      </c>
    </row>
    <row r="558" spans="5:13" s="30" customFormat="1" x14ac:dyDescent="0.25">
      <c r="E558" s="451" t="s">
        <v>222</v>
      </c>
      <c r="F558" s="452">
        <v>48</v>
      </c>
      <c r="G558" s="450">
        <v>245000</v>
      </c>
      <c r="H558" s="453">
        <v>1750236.13</v>
      </c>
      <c r="I558" s="622">
        <f t="shared" si="25"/>
        <v>0.13998111214856479</v>
      </c>
      <c r="J558" s="529">
        <v>11630640</v>
      </c>
      <c r="K558" s="490">
        <f t="shared" si="26"/>
        <v>6.7190933831311099</v>
      </c>
      <c r="L558" s="491">
        <f t="shared" si="27"/>
        <v>30369.098443880735</v>
      </c>
      <c r="M558" s="451" t="s">
        <v>202</v>
      </c>
    </row>
    <row r="559" spans="5:13" s="30" customFormat="1" x14ac:dyDescent="0.25">
      <c r="E559" s="451" t="s">
        <v>235</v>
      </c>
      <c r="F559" s="452">
        <v>5000</v>
      </c>
      <c r="G559" s="450">
        <v>210010</v>
      </c>
      <c r="H559" s="455">
        <v>1860000</v>
      </c>
      <c r="I559" s="622">
        <f t="shared" si="25"/>
        <v>0.11290860215053763</v>
      </c>
      <c r="J559" s="529">
        <v>1038499450</v>
      </c>
      <c r="K559" s="490">
        <f t="shared" si="26"/>
        <v>564.54301075268813</v>
      </c>
      <c r="L559" s="491">
        <f t="shared" si="27"/>
        <v>30933.641454633424</v>
      </c>
      <c r="M559" s="451" t="s">
        <v>172</v>
      </c>
    </row>
    <row r="560" spans="5:13" s="30" customFormat="1" x14ac:dyDescent="0.25">
      <c r="E560" s="451" t="s">
        <v>235</v>
      </c>
      <c r="F560" s="452">
        <v>200</v>
      </c>
      <c r="G560" s="450">
        <v>210010</v>
      </c>
      <c r="H560" s="455">
        <v>1860000</v>
      </c>
      <c r="I560" s="622">
        <f t="shared" si="25"/>
        <v>0.11290860215053763</v>
      </c>
      <c r="J560" s="529">
        <v>41539978</v>
      </c>
      <c r="K560" s="490">
        <f t="shared" si="26"/>
        <v>22.581720430107527</v>
      </c>
      <c r="L560" s="491">
        <f t="shared" si="27"/>
        <v>30956.223175063533</v>
      </c>
      <c r="M560" s="451" t="s">
        <v>172</v>
      </c>
    </row>
    <row r="561" spans="5:13" s="30" customFormat="1" x14ac:dyDescent="0.25">
      <c r="E561" s="451" t="s">
        <v>235</v>
      </c>
      <c r="F561" s="452">
        <v>33</v>
      </c>
      <c r="G561" s="450">
        <v>210010</v>
      </c>
      <c r="H561" s="455">
        <v>1860000</v>
      </c>
      <c r="I561" s="622">
        <f t="shared" si="25"/>
        <v>0.11290860215053763</v>
      </c>
      <c r="J561" s="529">
        <v>6854096.3700000001</v>
      </c>
      <c r="K561" s="490">
        <f t="shared" si="26"/>
        <v>3.7259838709677418</v>
      </c>
      <c r="L561" s="491">
        <f t="shared" si="27"/>
        <v>30959.949158934502</v>
      </c>
      <c r="M561" s="451" t="s">
        <v>172</v>
      </c>
    </row>
    <row r="562" spans="5:13" s="30" customFormat="1" x14ac:dyDescent="0.25">
      <c r="E562" s="451" t="s">
        <v>235</v>
      </c>
      <c r="F562" s="452">
        <v>3</v>
      </c>
      <c r="G562" s="450">
        <v>210010</v>
      </c>
      <c r="H562" s="455">
        <v>1860000</v>
      </c>
      <c r="I562" s="622">
        <f t="shared" si="25"/>
        <v>0.11290860215053763</v>
      </c>
      <c r="J562" s="529">
        <v>623099.66999999993</v>
      </c>
      <c r="K562" s="490">
        <f t="shared" si="26"/>
        <v>0.33872580645161288</v>
      </c>
      <c r="L562" s="491">
        <f t="shared" si="27"/>
        <v>30960.287884740952</v>
      </c>
      <c r="M562" s="451" t="s">
        <v>172</v>
      </c>
    </row>
    <row r="563" spans="5:13" s="30" customFormat="1" x14ac:dyDescent="0.25">
      <c r="E563" s="451" t="s">
        <v>235</v>
      </c>
      <c r="F563" s="452">
        <v>45</v>
      </c>
      <c r="G563" s="450">
        <v>210010</v>
      </c>
      <c r="H563" s="455">
        <v>1860000</v>
      </c>
      <c r="I563" s="622">
        <f t="shared" si="25"/>
        <v>0.11290860215053763</v>
      </c>
      <c r="J563" s="529">
        <v>9346495.0500000007</v>
      </c>
      <c r="K563" s="490">
        <f t="shared" si="26"/>
        <v>5.0808870967741937</v>
      </c>
      <c r="L563" s="491">
        <f t="shared" si="27"/>
        <v>30965.368771837726</v>
      </c>
      <c r="M563" s="451" t="s">
        <v>172</v>
      </c>
    </row>
    <row r="564" spans="5:13" s="30" customFormat="1" x14ac:dyDescent="0.25">
      <c r="E564" s="451" t="s">
        <v>235</v>
      </c>
      <c r="F564" s="452">
        <v>430</v>
      </c>
      <c r="G564" s="450">
        <v>210000</v>
      </c>
      <c r="H564" s="455">
        <v>1860000</v>
      </c>
      <c r="I564" s="622">
        <f t="shared" si="25"/>
        <v>0.11290322580645161</v>
      </c>
      <c r="J564" s="529">
        <v>89306700</v>
      </c>
      <c r="K564" s="490">
        <f t="shared" si="26"/>
        <v>48.548387096774192</v>
      </c>
      <c r="L564" s="491">
        <f t="shared" si="27"/>
        <v>31013.917158934499</v>
      </c>
      <c r="M564" s="451" t="s">
        <v>172</v>
      </c>
    </row>
    <row r="565" spans="5:13" s="30" customFormat="1" x14ac:dyDescent="0.25">
      <c r="E565" s="451" t="s">
        <v>236</v>
      </c>
      <c r="F565" s="452">
        <v>1</v>
      </c>
      <c r="G565" s="450">
        <v>210000</v>
      </c>
      <c r="H565" s="455">
        <v>1761000</v>
      </c>
      <c r="I565" s="622">
        <f t="shared" si="25"/>
        <v>0.11925042589437819</v>
      </c>
      <c r="J565" s="529">
        <v>207690</v>
      </c>
      <c r="K565" s="490">
        <f t="shared" si="26"/>
        <v>0.11925042589437819</v>
      </c>
      <c r="L565" s="491">
        <f t="shared" si="27"/>
        <v>31014.036409360393</v>
      </c>
      <c r="M565" s="451" t="s">
        <v>172</v>
      </c>
    </row>
    <row r="566" spans="5:13" s="30" customFormat="1" x14ac:dyDescent="0.25">
      <c r="E566" s="451" t="s">
        <v>236</v>
      </c>
      <c r="F566" s="452">
        <v>45</v>
      </c>
      <c r="G566" s="450">
        <v>210000</v>
      </c>
      <c r="H566" s="455">
        <v>1761000</v>
      </c>
      <c r="I566" s="622">
        <f t="shared" si="25"/>
        <v>0.11925042589437819</v>
      </c>
      <c r="J566" s="529">
        <v>9346050</v>
      </c>
      <c r="K566" s="490">
        <f t="shared" si="26"/>
        <v>5.3662691652470187</v>
      </c>
      <c r="L566" s="491">
        <f t="shared" si="27"/>
        <v>31019.402678525639</v>
      </c>
      <c r="M566" s="451" t="s">
        <v>172</v>
      </c>
    </row>
    <row r="567" spans="5:13" s="30" customFormat="1" x14ac:dyDescent="0.25">
      <c r="E567" s="451" t="s">
        <v>236</v>
      </c>
      <c r="F567" s="452">
        <v>45</v>
      </c>
      <c r="G567" s="450">
        <v>210000</v>
      </c>
      <c r="H567" s="455">
        <v>1761000</v>
      </c>
      <c r="I567" s="622">
        <f t="shared" si="25"/>
        <v>0.11925042589437819</v>
      </c>
      <c r="J567" s="529">
        <v>9346050</v>
      </c>
      <c r="K567" s="490">
        <f t="shared" si="26"/>
        <v>5.3662691652470187</v>
      </c>
      <c r="L567" s="491">
        <f t="shared" si="27"/>
        <v>31024.768947690885</v>
      </c>
      <c r="M567" s="451" t="s">
        <v>172</v>
      </c>
    </row>
    <row r="568" spans="5:13" s="30" customFormat="1" x14ac:dyDescent="0.25">
      <c r="E568" s="451" t="s">
        <v>236</v>
      </c>
      <c r="F568" s="452">
        <v>820</v>
      </c>
      <c r="G568" s="450">
        <v>210000</v>
      </c>
      <c r="H568" s="455">
        <v>1761000</v>
      </c>
      <c r="I568" s="622">
        <f t="shared" si="25"/>
        <v>0.11925042589437819</v>
      </c>
      <c r="J568" s="529">
        <v>170305800</v>
      </c>
      <c r="K568" s="490">
        <f t="shared" si="26"/>
        <v>97.785349233390122</v>
      </c>
      <c r="L568" s="491">
        <f t="shared" si="27"/>
        <v>31122.554296924274</v>
      </c>
      <c r="M568" s="451" t="s">
        <v>172</v>
      </c>
    </row>
    <row r="569" spans="5:13" s="30" customFormat="1" x14ac:dyDescent="0.25">
      <c r="E569" s="451" t="s">
        <v>236</v>
      </c>
      <c r="F569" s="452">
        <v>29</v>
      </c>
      <c r="G569" s="450">
        <v>210000</v>
      </c>
      <c r="H569" s="455">
        <v>1761000</v>
      </c>
      <c r="I569" s="622">
        <f t="shared" si="25"/>
        <v>0.11925042589437819</v>
      </c>
      <c r="J569" s="529">
        <v>6023010</v>
      </c>
      <c r="K569" s="490">
        <f t="shared" si="26"/>
        <v>3.4582623509369674</v>
      </c>
      <c r="L569" s="491">
        <f t="shared" si="27"/>
        <v>31126.012559275212</v>
      </c>
      <c r="M569" s="451" t="s">
        <v>172</v>
      </c>
    </row>
    <row r="570" spans="5:13" s="30" customFormat="1" x14ac:dyDescent="0.25">
      <c r="E570" s="451" t="s">
        <v>236</v>
      </c>
      <c r="F570" s="452">
        <v>22</v>
      </c>
      <c r="G570" s="450">
        <v>210000</v>
      </c>
      <c r="H570" s="455">
        <v>1761000</v>
      </c>
      <c r="I570" s="622">
        <f t="shared" si="25"/>
        <v>0.11925042589437819</v>
      </c>
      <c r="J570" s="529">
        <v>4569180</v>
      </c>
      <c r="K570" s="490">
        <f t="shared" si="26"/>
        <v>2.6235093696763201</v>
      </c>
      <c r="L570" s="491">
        <f t="shared" si="27"/>
        <v>31128.63606864489</v>
      </c>
      <c r="M570" s="451" t="s">
        <v>172</v>
      </c>
    </row>
    <row r="571" spans="5:13" s="30" customFormat="1" x14ac:dyDescent="0.25">
      <c r="E571" s="451" t="s">
        <v>236</v>
      </c>
      <c r="F571" s="452">
        <v>1</v>
      </c>
      <c r="G571" s="450">
        <v>210000</v>
      </c>
      <c r="H571" s="455">
        <v>1761000</v>
      </c>
      <c r="I571" s="622">
        <f t="shared" si="25"/>
        <v>0.11925042589437819</v>
      </c>
      <c r="J571" s="529">
        <v>207690</v>
      </c>
      <c r="K571" s="490">
        <f t="shared" si="26"/>
        <v>0.11925042589437819</v>
      </c>
      <c r="L571" s="491">
        <f t="shared" si="27"/>
        <v>31128.755319070784</v>
      </c>
      <c r="M571" s="451" t="s">
        <v>172</v>
      </c>
    </row>
    <row r="572" spans="5:13" s="30" customFormat="1" x14ac:dyDescent="0.25">
      <c r="E572" s="451" t="s">
        <v>236</v>
      </c>
      <c r="F572" s="452">
        <v>500</v>
      </c>
      <c r="G572" s="450">
        <v>210000</v>
      </c>
      <c r="H572" s="455">
        <v>1761000</v>
      </c>
      <c r="I572" s="622">
        <f t="shared" si="25"/>
        <v>0.11925042589437819</v>
      </c>
      <c r="J572" s="529">
        <v>103845000</v>
      </c>
      <c r="K572" s="490">
        <f t="shared" si="26"/>
        <v>59.625212947189098</v>
      </c>
      <c r="L572" s="491">
        <f t="shared" si="27"/>
        <v>31188.380532017974</v>
      </c>
      <c r="M572" s="451" t="s">
        <v>172</v>
      </c>
    </row>
    <row r="573" spans="5:13" s="30" customFormat="1" x14ac:dyDescent="0.25">
      <c r="E573" s="451" t="s">
        <v>236</v>
      </c>
      <c r="F573" s="452">
        <v>500</v>
      </c>
      <c r="G573" s="450">
        <v>210100</v>
      </c>
      <c r="H573" s="455">
        <v>1761000</v>
      </c>
      <c r="I573" s="622">
        <f t="shared" si="25"/>
        <v>0.11930721181147076</v>
      </c>
      <c r="J573" s="529">
        <v>103894450</v>
      </c>
      <c r="K573" s="490">
        <f t="shared" si="26"/>
        <v>59.653605905735382</v>
      </c>
      <c r="L573" s="491">
        <f t="shared" si="27"/>
        <v>31248.034137923711</v>
      </c>
      <c r="M573" s="451" t="s">
        <v>172</v>
      </c>
    </row>
    <row r="574" spans="5:13" s="30" customFormat="1" x14ac:dyDescent="0.25">
      <c r="E574" s="451" t="s">
        <v>236</v>
      </c>
      <c r="F574" s="452">
        <v>100</v>
      </c>
      <c r="G574" s="450">
        <v>210000</v>
      </c>
      <c r="H574" s="455">
        <v>1761000</v>
      </c>
      <c r="I574" s="622">
        <f t="shared" si="25"/>
        <v>0.11925042589437819</v>
      </c>
      <c r="J574" s="529">
        <v>20769000</v>
      </c>
      <c r="K574" s="490">
        <f t="shared" si="26"/>
        <v>11.925042589437819</v>
      </c>
      <c r="L574" s="491">
        <f t="shared" si="27"/>
        <v>31259.959180513149</v>
      </c>
      <c r="M574" s="451" t="s">
        <v>172</v>
      </c>
    </row>
    <row r="575" spans="5:13" s="30" customFormat="1" x14ac:dyDescent="0.25">
      <c r="E575" s="451" t="s">
        <v>236</v>
      </c>
      <c r="F575" s="452">
        <v>20</v>
      </c>
      <c r="G575" s="450">
        <v>210000</v>
      </c>
      <c r="H575" s="455">
        <v>1761000</v>
      </c>
      <c r="I575" s="622">
        <f t="shared" si="25"/>
        <v>0.11925042589437819</v>
      </c>
      <c r="J575" s="529">
        <v>4153800</v>
      </c>
      <c r="K575" s="490">
        <f t="shared" si="26"/>
        <v>2.385008517887564</v>
      </c>
      <c r="L575" s="491">
        <f t="shared" si="27"/>
        <v>31262.344189031039</v>
      </c>
      <c r="M575" s="451" t="s">
        <v>172</v>
      </c>
    </row>
    <row r="576" spans="5:13" s="30" customFormat="1" x14ac:dyDescent="0.25">
      <c r="E576" s="451" t="s">
        <v>236</v>
      </c>
      <c r="F576" s="452">
        <v>500</v>
      </c>
      <c r="G576" s="450">
        <v>210000</v>
      </c>
      <c r="H576" s="455">
        <v>1761000</v>
      </c>
      <c r="I576" s="622">
        <f t="shared" si="25"/>
        <v>0.11925042589437819</v>
      </c>
      <c r="J576" s="529">
        <v>103845000</v>
      </c>
      <c r="K576" s="490">
        <f t="shared" si="26"/>
        <v>59.625212947189098</v>
      </c>
      <c r="L576" s="491">
        <f t="shared" si="27"/>
        <v>31321.969401978229</v>
      </c>
      <c r="M576" s="451" t="s">
        <v>172</v>
      </c>
    </row>
    <row r="577" spans="5:13" s="30" customFormat="1" x14ac:dyDescent="0.25">
      <c r="E577" s="451" t="s">
        <v>236</v>
      </c>
      <c r="F577" s="452">
        <v>20</v>
      </c>
      <c r="G577" s="450">
        <v>210000</v>
      </c>
      <c r="H577" s="455">
        <v>1761000</v>
      </c>
      <c r="I577" s="622">
        <f t="shared" si="25"/>
        <v>0.11925042589437819</v>
      </c>
      <c r="J577" s="529">
        <v>4153800</v>
      </c>
      <c r="K577" s="490">
        <f t="shared" si="26"/>
        <v>2.385008517887564</v>
      </c>
      <c r="L577" s="491">
        <f t="shared" si="27"/>
        <v>31324.354410496118</v>
      </c>
      <c r="M577" s="451" t="s">
        <v>172</v>
      </c>
    </row>
    <row r="578" spans="5:13" s="30" customFormat="1" x14ac:dyDescent="0.25">
      <c r="E578" s="454">
        <v>44225</v>
      </c>
      <c r="F578" s="452">
        <v>2195</v>
      </c>
      <c r="G578" s="450">
        <v>255000</v>
      </c>
      <c r="H578" s="453">
        <v>1788641.94</v>
      </c>
      <c r="I578" s="622">
        <f t="shared" si="25"/>
        <v>0.14256626454817448</v>
      </c>
      <c r="J578" s="529">
        <v>553568025</v>
      </c>
      <c r="K578" s="490">
        <f t="shared" si="26"/>
        <v>312.93295068324295</v>
      </c>
      <c r="L578" s="491">
        <f t="shared" si="27"/>
        <v>31637.287361179362</v>
      </c>
      <c r="M578" s="451" t="s">
        <v>202</v>
      </c>
    </row>
    <row r="579" spans="5:13" s="30" customFormat="1" x14ac:dyDescent="0.25">
      <c r="E579" s="451" t="s">
        <v>237</v>
      </c>
      <c r="F579" s="452">
        <v>450</v>
      </c>
      <c r="G579" s="450">
        <v>255000</v>
      </c>
      <c r="H579" s="453">
        <v>1788641.94</v>
      </c>
      <c r="I579" s="622">
        <f t="shared" ref="I579:I642" si="28">G579/H579</f>
        <v>0.14256626454817448</v>
      </c>
      <c r="J579" s="529">
        <v>113487750</v>
      </c>
      <c r="K579" s="490">
        <f t="shared" ref="K579:K642" si="29">F579*I579</f>
        <v>64.154819046678512</v>
      </c>
      <c r="L579" s="491">
        <f t="shared" si="27"/>
        <v>31701.44218022604</v>
      </c>
      <c r="M579" s="451" t="s">
        <v>202</v>
      </c>
    </row>
    <row r="580" spans="5:13" s="30" customFormat="1" x14ac:dyDescent="0.25">
      <c r="E580" s="451" t="s">
        <v>237</v>
      </c>
      <c r="F580" s="452">
        <v>550</v>
      </c>
      <c r="G580" s="450">
        <v>255000</v>
      </c>
      <c r="H580" s="453">
        <v>1788641.94</v>
      </c>
      <c r="I580" s="622">
        <f t="shared" si="28"/>
        <v>0.14256626454817448</v>
      </c>
      <c r="J580" s="529">
        <v>138707250</v>
      </c>
      <c r="K580" s="490">
        <f t="shared" si="29"/>
        <v>78.411445501495962</v>
      </c>
      <c r="L580" s="491">
        <f t="shared" ref="L580:L643" si="30">L579+K580</f>
        <v>31779.853625727537</v>
      </c>
      <c r="M580" s="451" t="s">
        <v>202</v>
      </c>
    </row>
    <row r="581" spans="5:13" s="30" customFormat="1" x14ac:dyDescent="0.25">
      <c r="E581" s="451" t="s">
        <v>237</v>
      </c>
      <c r="F581" s="452">
        <v>1000</v>
      </c>
      <c r="G581" s="450">
        <v>211000</v>
      </c>
      <c r="H581" s="455">
        <v>1761000</v>
      </c>
      <c r="I581" s="622">
        <f t="shared" si="28"/>
        <v>0.1198182850653038</v>
      </c>
      <c r="J581" s="533">
        <v>208679000</v>
      </c>
      <c r="K581" s="490">
        <f t="shared" si="29"/>
        <v>119.8182850653038</v>
      </c>
      <c r="L581" s="491">
        <f t="shared" si="30"/>
        <v>31899.67191079284</v>
      </c>
      <c r="M581" s="451" t="s">
        <v>172</v>
      </c>
    </row>
    <row r="582" spans="5:13" s="30" customFormat="1" x14ac:dyDescent="0.25">
      <c r="E582" s="451" t="s">
        <v>237</v>
      </c>
      <c r="F582" s="452">
        <v>1</v>
      </c>
      <c r="G582" s="450">
        <v>211000</v>
      </c>
      <c r="H582" s="455">
        <v>1761000</v>
      </c>
      <c r="I582" s="622">
        <f t="shared" si="28"/>
        <v>0.1198182850653038</v>
      </c>
      <c r="J582" s="533">
        <v>208679</v>
      </c>
      <c r="K582" s="490">
        <f t="shared" si="29"/>
        <v>0.1198182850653038</v>
      </c>
      <c r="L582" s="491">
        <f t="shared" si="30"/>
        <v>31899.791729077904</v>
      </c>
      <c r="M582" s="451" t="s">
        <v>172</v>
      </c>
    </row>
    <row r="583" spans="5:13" s="30" customFormat="1" x14ac:dyDescent="0.25">
      <c r="E583" s="451" t="s">
        <v>237</v>
      </c>
      <c r="F583" s="452">
        <v>31</v>
      </c>
      <c r="G583" s="450">
        <v>211000</v>
      </c>
      <c r="H583" s="455">
        <v>1761000</v>
      </c>
      <c r="I583" s="622">
        <f t="shared" si="28"/>
        <v>0.1198182850653038</v>
      </c>
      <c r="J583" s="533">
        <v>6469049</v>
      </c>
      <c r="K583" s="490">
        <f t="shared" si="29"/>
        <v>3.7143668370244178</v>
      </c>
      <c r="L583" s="491">
        <f t="shared" si="30"/>
        <v>31903.506095914927</v>
      </c>
      <c r="M583" s="451" t="s">
        <v>172</v>
      </c>
    </row>
    <row r="584" spans="5:13" s="30" customFormat="1" x14ac:dyDescent="0.25">
      <c r="E584" s="439" t="s">
        <v>238</v>
      </c>
      <c r="F584" s="125">
        <v>29</v>
      </c>
      <c r="G584" s="117">
        <v>210100</v>
      </c>
      <c r="H584" s="329">
        <v>1728843.54</v>
      </c>
      <c r="I584" s="622">
        <f t="shared" si="28"/>
        <v>0.12152632389163452</v>
      </c>
      <c r="J584" s="533">
        <v>6025878.0999999996</v>
      </c>
      <c r="K584" s="490">
        <f t="shared" si="29"/>
        <v>3.5242633928574012</v>
      </c>
      <c r="L584" s="491">
        <f t="shared" si="30"/>
        <v>31907.030359307784</v>
      </c>
      <c r="M584" s="451" t="s">
        <v>172</v>
      </c>
    </row>
    <row r="585" spans="5:13" s="30" customFormat="1" x14ac:dyDescent="0.25">
      <c r="E585" s="439" t="s">
        <v>238</v>
      </c>
      <c r="F585" s="125">
        <v>50</v>
      </c>
      <c r="G585" s="117">
        <v>210000</v>
      </c>
      <c r="H585" s="329">
        <v>1728843.54</v>
      </c>
      <c r="I585" s="622">
        <f t="shared" si="28"/>
        <v>0.1214684817574643</v>
      </c>
      <c r="J585" s="533">
        <v>10384500</v>
      </c>
      <c r="K585" s="490">
        <f t="shared" si="29"/>
        <v>6.0734240878732155</v>
      </c>
      <c r="L585" s="491">
        <f t="shared" si="30"/>
        <v>31913.103783395658</v>
      </c>
      <c r="M585" s="451" t="s">
        <v>172</v>
      </c>
    </row>
    <row r="586" spans="5:13" s="30" customFormat="1" x14ac:dyDescent="0.25">
      <c r="E586" s="439" t="s">
        <v>238</v>
      </c>
      <c r="F586" s="125">
        <v>600</v>
      </c>
      <c r="G586" s="117">
        <v>210000</v>
      </c>
      <c r="H586" s="329">
        <v>1728843.54</v>
      </c>
      <c r="I586" s="622">
        <f t="shared" si="28"/>
        <v>0.1214684817574643</v>
      </c>
      <c r="J586" s="533">
        <v>124614000</v>
      </c>
      <c r="K586" s="490">
        <f t="shared" si="29"/>
        <v>72.881089054478579</v>
      </c>
      <c r="L586" s="491">
        <f t="shared" si="30"/>
        <v>31985.984872450135</v>
      </c>
      <c r="M586" s="451" t="s">
        <v>172</v>
      </c>
    </row>
    <row r="587" spans="5:13" s="30" customFormat="1" x14ac:dyDescent="0.25">
      <c r="E587" s="439" t="s">
        <v>238</v>
      </c>
      <c r="F587" s="125">
        <v>205</v>
      </c>
      <c r="G587" s="117">
        <v>210000</v>
      </c>
      <c r="H587" s="329">
        <v>1728843.54</v>
      </c>
      <c r="I587" s="622">
        <f t="shared" si="28"/>
        <v>0.1214684817574643</v>
      </c>
      <c r="J587" s="533">
        <v>42576450</v>
      </c>
      <c r="K587" s="490">
        <f t="shared" si="29"/>
        <v>24.901038760280183</v>
      </c>
      <c r="L587" s="491">
        <f t="shared" si="30"/>
        <v>32010.885911210415</v>
      </c>
      <c r="M587" s="451" t="s">
        <v>172</v>
      </c>
    </row>
    <row r="588" spans="5:13" s="30" customFormat="1" x14ac:dyDescent="0.25">
      <c r="E588" s="439" t="s">
        <v>238</v>
      </c>
      <c r="F588" s="125">
        <v>20</v>
      </c>
      <c r="G588" s="117">
        <v>212000</v>
      </c>
      <c r="H588" s="329">
        <v>1728843.54</v>
      </c>
      <c r="I588" s="622">
        <f t="shared" si="28"/>
        <v>0.12262532444086872</v>
      </c>
      <c r="J588" s="533">
        <v>4193360</v>
      </c>
      <c r="K588" s="490">
        <f t="shared" si="29"/>
        <v>2.4525064888173747</v>
      </c>
      <c r="L588" s="491">
        <f t="shared" si="30"/>
        <v>32013.338417699233</v>
      </c>
      <c r="M588" s="451" t="s">
        <v>172</v>
      </c>
    </row>
    <row r="589" spans="5:13" s="30" customFormat="1" x14ac:dyDescent="0.25">
      <c r="E589" s="439" t="s">
        <v>238</v>
      </c>
      <c r="F589" s="125">
        <v>47</v>
      </c>
      <c r="G589" s="117">
        <v>210000</v>
      </c>
      <c r="H589" s="329">
        <v>1728843.54</v>
      </c>
      <c r="I589" s="622">
        <f t="shared" si="28"/>
        <v>0.1214684817574643</v>
      </c>
      <c r="J589" s="533">
        <v>9761430</v>
      </c>
      <c r="K589" s="490">
        <f t="shared" si="29"/>
        <v>5.7090186426008218</v>
      </c>
      <c r="L589" s="491">
        <f t="shared" si="30"/>
        <v>32019.047436341833</v>
      </c>
      <c r="M589" s="451" t="s">
        <v>172</v>
      </c>
    </row>
    <row r="590" spans="5:13" s="30" customFormat="1" x14ac:dyDescent="0.25">
      <c r="E590" s="439" t="s">
        <v>238</v>
      </c>
      <c r="F590" s="125">
        <v>105</v>
      </c>
      <c r="G590" s="117">
        <v>210000</v>
      </c>
      <c r="H590" s="329">
        <v>1728843.54</v>
      </c>
      <c r="I590" s="622">
        <f t="shared" si="28"/>
        <v>0.1214684817574643</v>
      </c>
      <c r="J590" s="533">
        <v>21807450</v>
      </c>
      <c r="K590" s="490">
        <f t="shared" si="29"/>
        <v>12.754190584533752</v>
      </c>
      <c r="L590" s="491">
        <f t="shared" si="30"/>
        <v>32031.801626926368</v>
      </c>
      <c r="M590" s="451" t="s">
        <v>172</v>
      </c>
    </row>
    <row r="591" spans="5:13" s="30" customFormat="1" x14ac:dyDescent="0.25">
      <c r="E591" s="439" t="s">
        <v>238</v>
      </c>
      <c r="F591" s="125">
        <v>800</v>
      </c>
      <c r="G591" s="117">
        <v>210000</v>
      </c>
      <c r="H591" s="329">
        <v>1728843.54</v>
      </c>
      <c r="I591" s="622">
        <f t="shared" si="28"/>
        <v>0.1214684817574643</v>
      </c>
      <c r="J591" s="533">
        <v>166152000</v>
      </c>
      <c r="K591" s="490">
        <f t="shared" si="29"/>
        <v>97.174785405971448</v>
      </c>
      <c r="L591" s="491">
        <f t="shared" si="30"/>
        <v>32128.97641233234</v>
      </c>
      <c r="M591" s="451" t="s">
        <v>172</v>
      </c>
    </row>
    <row r="592" spans="5:13" s="30" customFormat="1" x14ac:dyDescent="0.25">
      <c r="E592" s="439" t="s">
        <v>239</v>
      </c>
      <c r="F592" s="125">
        <v>500</v>
      </c>
      <c r="G592" s="117">
        <v>225000</v>
      </c>
      <c r="H592" s="430">
        <v>1800137</v>
      </c>
      <c r="I592" s="625">
        <f t="shared" si="28"/>
        <v>0.12499048683516865</v>
      </c>
      <c r="J592" s="533">
        <v>111262500</v>
      </c>
      <c r="K592" s="490">
        <f t="shared" si="29"/>
        <v>62.495243417584327</v>
      </c>
      <c r="L592" s="491">
        <f t="shared" si="30"/>
        <v>32191.471655749923</v>
      </c>
      <c r="M592" s="451" t="s">
        <v>172</v>
      </c>
    </row>
    <row r="593" spans="5:13" s="30" customFormat="1" x14ac:dyDescent="0.25">
      <c r="E593" s="439" t="s">
        <v>239</v>
      </c>
      <c r="F593" s="125">
        <v>332</v>
      </c>
      <c r="G593" s="117">
        <v>210010</v>
      </c>
      <c r="H593" s="430">
        <v>1800137</v>
      </c>
      <c r="I593" s="626">
        <f t="shared" si="28"/>
        <v>0.11666334284557231</v>
      </c>
      <c r="J593" s="533">
        <v>68956363.480000004</v>
      </c>
      <c r="K593" s="490">
        <f t="shared" si="29"/>
        <v>38.732229824730005</v>
      </c>
      <c r="L593" s="491">
        <f t="shared" si="30"/>
        <v>32230.203885574654</v>
      </c>
      <c r="M593" s="451" t="s">
        <v>172</v>
      </c>
    </row>
    <row r="594" spans="5:13" s="30" customFormat="1" x14ac:dyDescent="0.25">
      <c r="E594" s="439" t="s">
        <v>239</v>
      </c>
      <c r="F594" s="125">
        <v>202</v>
      </c>
      <c r="G594" s="117">
        <v>210010</v>
      </c>
      <c r="H594" s="430">
        <v>1800137</v>
      </c>
      <c r="I594" s="625">
        <f t="shared" si="28"/>
        <v>0.11666334284557231</v>
      </c>
      <c r="J594" s="533">
        <v>41955377.779999994</v>
      </c>
      <c r="K594" s="490">
        <f t="shared" si="29"/>
        <v>23.565995254805607</v>
      </c>
      <c r="L594" s="491">
        <f t="shared" si="30"/>
        <v>32253.769880829459</v>
      </c>
      <c r="M594" s="451" t="s">
        <v>172</v>
      </c>
    </row>
    <row r="595" spans="5:13" s="30" customFormat="1" x14ac:dyDescent="0.25">
      <c r="E595" s="439" t="s">
        <v>239</v>
      </c>
      <c r="F595" s="125">
        <v>1</v>
      </c>
      <c r="G595" s="117">
        <v>210010</v>
      </c>
      <c r="H595" s="430">
        <v>1800137</v>
      </c>
      <c r="I595" s="625">
        <f t="shared" si="28"/>
        <v>0.11666334284557231</v>
      </c>
      <c r="J595" s="533">
        <v>207699.89</v>
      </c>
      <c r="K595" s="490">
        <f t="shared" si="29"/>
        <v>0.11666334284557231</v>
      </c>
      <c r="L595" s="491">
        <f t="shared" si="30"/>
        <v>32253.886544172303</v>
      </c>
      <c r="M595" s="451" t="s">
        <v>172</v>
      </c>
    </row>
    <row r="596" spans="5:13" s="30" customFormat="1" x14ac:dyDescent="0.25">
      <c r="E596" s="136">
        <v>44229</v>
      </c>
      <c r="F596" s="125">
        <v>1787</v>
      </c>
      <c r="G596" s="117">
        <v>210000</v>
      </c>
      <c r="H596" s="430">
        <v>1800137</v>
      </c>
      <c r="I596" s="625">
        <f t="shared" si="28"/>
        <v>0.11665778771282408</v>
      </c>
      <c r="J596" s="533">
        <v>371142030</v>
      </c>
      <c r="K596" s="490">
        <f t="shared" si="29"/>
        <v>208.46746664281662</v>
      </c>
      <c r="L596" s="491">
        <f t="shared" si="30"/>
        <v>32462.354010815121</v>
      </c>
      <c r="M596" s="451" t="s">
        <v>172</v>
      </c>
    </row>
    <row r="597" spans="5:13" s="30" customFormat="1" x14ac:dyDescent="0.25">
      <c r="E597" s="439" t="s">
        <v>239</v>
      </c>
      <c r="F597" s="125">
        <v>26</v>
      </c>
      <c r="G597" s="117">
        <v>210000</v>
      </c>
      <c r="H597" s="430">
        <v>1800137</v>
      </c>
      <c r="I597" s="625">
        <f t="shared" si="28"/>
        <v>0.11665778771282408</v>
      </c>
      <c r="J597" s="533">
        <v>5399940</v>
      </c>
      <c r="K597" s="490">
        <f t="shared" si="29"/>
        <v>3.0331024805334259</v>
      </c>
      <c r="L597" s="491">
        <f t="shared" si="30"/>
        <v>32465.387113295656</v>
      </c>
      <c r="M597" s="451" t="s">
        <v>172</v>
      </c>
    </row>
    <row r="598" spans="5:13" s="30" customFormat="1" x14ac:dyDescent="0.25">
      <c r="E598" s="439" t="s">
        <v>239</v>
      </c>
      <c r="F598" s="125">
        <v>50</v>
      </c>
      <c r="G598" s="117">
        <v>225000</v>
      </c>
      <c r="H598" s="430">
        <v>1800137</v>
      </c>
      <c r="I598" s="625">
        <f t="shared" si="28"/>
        <v>0.12499048683516865</v>
      </c>
      <c r="J598" s="533">
        <v>11126250</v>
      </c>
      <c r="K598" s="490">
        <f t="shared" si="29"/>
        <v>6.2495243417584323</v>
      </c>
      <c r="L598" s="491">
        <f t="shared" si="30"/>
        <v>32471.636637637414</v>
      </c>
      <c r="M598" s="451" t="s">
        <v>172</v>
      </c>
    </row>
    <row r="599" spans="5:13" s="30" customFormat="1" x14ac:dyDescent="0.25">
      <c r="E599" s="425" t="s">
        <v>239</v>
      </c>
      <c r="F599" s="125">
        <v>3000</v>
      </c>
      <c r="G599" s="117">
        <v>240000</v>
      </c>
      <c r="H599" s="329">
        <v>1800137.29</v>
      </c>
      <c r="I599" s="625">
        <f t="shared" si="28"/>
        <v>0.13332316447930478</v>
      </c>
      <c r="J599" s="533">
        <v>712080000</v>
      </c>
      <c r="K599" s="490">
        <f t="shared" si="29"/>
        <v>399.96949343791437</v>
      </c>
      <c r="L599" s="491">
        <f t="shared" si="30"/>
        <v>32871.606131075328</v>
      </c>
      <c r="M599" s="451" t="s">
        <v>202</v>
      </c>
    </row>
    <row r="600" spans="5:13" s="30" customFormat="1" x14ac:dyDescent="0.25">
      <c r="E600" s="425" t="s">
        <v>239</v>
      </c>
      <c r="F600" s="125">
        <v>45</v>
      </c>
      <c r="G600" s="117">
        <v>240000</v>
      </c>
      <c r="H600" s="329">
        <v>1800137.29</v>
      </c>
      <c r="I600" s="625">
        <f t="shared" si="28"/>
        <v>0.13332316447930478</v>
      </c>
      <c r="J600" s="533">
        <v>10681200</v>
      </c>
      <c r="K600" s="490">
        <f t="shared" si="29"/>
        <v>5.9995424015687151</v>
      </c>
      <c r="L600" s="491">
        <f t="shared" si="30"/>
        <v>32877.605673476894</v>
      </c>
      <c r="M600" s="451" t="s">
        <v>202</v>
      </c>
    </row>
    <row r="601" spans="5:13" s="30" customFormat="1" x14ac:dyDescent="0.25">
      <c r="E601" s="425" t="s">
        <v>239</v>
      </c>
      <c r="F601" s="125">
        <v>270</v>
      </c>
      <c r="G601" s="117">
        <v>240000</v>
      </c>
      <c r="H601" s="329">
        <v>1800137.29</v>
      </c>
      <c r="I601" s="625">
        <f t="shared" si="28"/>
        <v>0.13332316447930478</v>
      </c>
      <c r="J601" s="533">
        <v>64087200</v>
      </c>
      <c r="K601" s="490">
        <f t="shared" si="29"/>
        <v>35.997254409412292</v>
      </c>
      <c r="L601" s="491">
        <f t="shared" si="30"/>
        <v>32913.602927886306</v>
      </c>
      <c r="M601" s="451" t="s">
        <v>202</v>
      </c>
    </row>
    <row r="602" spans="5:13" s="30" customFormat="1" x14ac:dyDescent="0.25">
      <c r="E602" s="425" t="s">
        <v>239</v>
      </c>
      <c r="F602" s="125">
        <v>367</v>
      </c>
      <c r="G602" s="117">
        <v>240000</v>
      </c>
      <c r="H602" s="329">
        <v>1800137.29</v>
      </c>
      <c r="I602" s="625">
        <f t="shared" si="28"/>
        <v>0.13332316447930478</v>
      </c>
      <c r="J602" s="533">
        <v>87111120</v>
      </c>
      <c r="K602" s="490">
        <f t="shared" si="29"/>
        <v>48.929601363904858</v>
      </c>
      <c r="L602" s="491">
        <f t="shared" si="30"/>
        <v>32962.532529250209</v>
      </c>
      <c r="M602" s="451" t="s">
        <v>202</v>
      </c>
    </row>
    <row r="603" spans="5:13" s="30" customFormat="1" x14ac:dyDescent="0.25">
      <c r="E603" s="425" t="s">
        <v>239</v>
      </c>
      <c r="F603" s="125">
        <v>4601</v>
      </c>
      <c r="G603" s="117">
        <v>241000</v>
      </c>
      <c r="H603" s="329">
        <v>1800137.29</v>
      </c>
      <c r="I603" s="625">
        <f t="shared" si="28"/>
        <v>0.13387867766463524</v>
      </c>
      <c r="J603" s="533">
        <v>1096643749</v>
      </c>
      <c r="K603" s="490">
        <f t="shared" si="29"/>
        <v>615.97579593498676</v>
      </c>
      <c r="L603" s="491">
        <f t="shared" si="30"/>
        <v>33578.508325185197</v>
      </c>
      <c r="M603" s="451" t="s">
        <v>202</v>
      </c>
    </row>
    <row r="604" spans="5:13" s="30" customFormat="1" x14ac:dyDescent="0.25">
      <c r="E604" s="425" t="s">
        <v>239</v>
      </c>
      <c r="F604" s="125">
        <v>18</v>
      </c>
      <c r="G604" s="117">
        <v>245000</v>
      </c>
      <c r="H604" s="329">
        <v>1800137.29</v>
      </c>
      <c r="I604" s="625">
        <f t="shared" si="28"/>
        <v>0.13610073040595697</v>
      </c>
      <c r="J604" s="533">
        <v>4361490</v>
      </c>
      <c r="K604" s="490">
        <f t="shared" si="29"/>
        <v>2.4498131473072253</v>
      </c>
      <c r="L604" s="491">
        <f t="shared" si="30"/>
        <v>33580.958138332506</v>
      </c>
      <c r="M604" s="451" t="s">
        <v>202</v>
      </c>
    </row>
    <row r="605" spans="5:13" s="30" customFormat="1" x14ac:dyDescent="0.25">
      <c r="E605" s="425" t="s">
        <v>239</v>
      </c>
      <c r="F605" s="125">
        <v>20</v>
      </c>
      <c r="G605" s="117">
        <v>245000</v>
      </c>
      <c r="H605" s="329">
        <v>1800137.29</v>
      </c>
      <c r="I605" s="625">
        <f t="shared" si="28"/>
        <v>0.13610073040595697</v>
      </c>
      <c r="J605" s="533">
        <v>4846100</v>
      </c>
      <c r="K605" s="490">
        <f t="shared" si="29"/>
        <v>2.7220146081191392</v>
      </c>
      <c r="L605" s="491">
        <f t="shared" si="30"/>
        <v>33583.680152940622</v>
      </c>
      <c r="M605" s="451" t="s">
        <v>202</v>
      </c>
    </row>
    <row r="606" spans="5:13" s="30" customFormat="1" x14ac:dyDescent="0.25">
      <c r="E606" s="425" t="s">
        <v>239</v>
      </c>
      <c r="F606" s="125">
        <v>5</v>
      </c>
      <c r="G606" s="117">
        <v>245000</v>
      </c>
      <c r="H606" s="329">
        <v>1800137.29</v>
      </c>
      <c r="I606" s="625">
        <f t="shared" si="28"/>
        <v>0.13610073040595697</v>
      </c>
      <c r="J606" s="533">
        <v>1211525</v>
      </c>
      <c r="K606" s="490">
        <f t="shared" si="29"/>
        <v>0.6805036520297848</v>
      </c>
      <c r="L606" s="491">
        <f t="shared" si="30"/>
        <v>33584.360656592653</v>
      </c>
      <c r="M606" s="451" t="s">
        <v>202</v>
      </c>
    </row>
    <row r="607" spans="5:13" s="30" customFormat="1" x14ac:dyDescent="0.25">
      <c r="E607" s="425" t="s">
        <v>239</v>
      </c>
      <c r="F607" s="125">
        <v>2197</v>
      </c>
      <c r="G607" s="117">
        <v>245000</v>
      </c>
      <c r="H607" s="329">
        <v>1800137.29</v>
      </c>
      <c r="I607" s="625">
        <f t="shared" si="28"/>
        <v>0.13610073040595697</v>
      </c>
      <c r="J607" s="533">
        <v>532344085</v>
      </c>
      <c r="K607" s="490">
        <f t="shared" si="29"/>
        <v>299.01330470188748</v>
      </c>
      <c r="L607" s="491">
        <f t="shared" si="30"/>
        <v>33883.373961294543</v>
      </c>
      <c r="M607" s="451" t="s">
        <v>202</v>
      </c>
    </row>
    <row r="608" spans="5:13" s="30" customFormat="1" x14ac:dyDescent="0.25">
      <c r="E608" s="425" t="s">
        <v>239</v>
      </c>
      <c r="F608" s="125">
        <v>603</v>
      </c>
      <c r="G608" s="117">
        <v>245000</v>
      </c>
      <c r="H608" s="329">
        <v>1800137.29</v>
      </c>
      <c r="I608" s="625">
        <f t="shared" si="28"/>
        <v>0.13610073040595697</v>
      </c>
      <c r="J608" s="533">
        <v>146109915</v>
      </c>
      <c r="K608" s="490">
        <f t="shared" si="29"/>
        <v>82.068740434792048</v>
      </c>
      <c r="L608" s="491">
        <f t="shared" si="30"/>
        <v>33965.442701729335</v>
      </c>
      <c r="M608" s="451" t="s">
        <v>202</v>
      </c>
    </row>
    <row r="609" spans="5:13" s="30" customFormat="1" x14ac:dyDescent="0.25">
      <c r="E609" s="425" t="s">
        <v>239</v>
      </c>
      <c r="F609" s="125">
        <v>12</v>
      </c>
      <c r="G609" s="117">
        <v>245000</v>
      </c>
      <c r="H609" s="329">
        <v>1800137.29</v>
      </c>
      <c r="I609" s="625">
        <f t="shared" si="28"/>
        <v>0.13610073040595697</v>
      </c>
      <c r="J609" s="533">
        <v>2907660</v>
      </c>
      <c r="K609" s="490">
        <f t="shared" si="29"/>
        <v>1.6332087648714837</v>
      </c>
      <c r="L609" s="491">
        <f t="shared" si="30"/>
        <v>33967.075910494204</v>
      </c>
      <c r="M609" s="451" t="s">
        <v>202</v>
      </c>
    </row>
    <row r="610" spans="5:13" s="30" customFormat="1" x14ac:dyDescent="0.25">
      <c r="E610" s="425" t="s">
        <v>239</v>
      </c>
      <c r="F610" s="125">
        <v>5</v>
      </c>
      <c r="G610" s="117">
        <v>245000</v>
      </c>
      <c r="H610" s="329">
        <v>1800137.29</v>
      </c>
      <c r="I610" s="625">
        <f t="shared" si="28"/>
        <v>0.13610073040595697</v>
      </c>
      <c r="J610" s="533">
        <v>1211525</v>
      </c>
      <c r="K610" s="490">
        <f t="shared" si="29"/>
        <v>0.6805036520297848</v>
      </c>
      <c r="L610" s="491">
        <f t="shared" si="30"/>
        <v>33967.756414146235</v>
      </c>
      <c r="M610" s="451" t="s">
        <v>202</v>
      </c>
    </row>
    <row r="611" spans="5:13" s="30" customFormat="1" x14ac:dyDescent="0.25">
      <c r="E611" s="124">
        <v>44230</v>
      </c>
      <c r="F611" s="125">
        <v>6106</v>
      </c>
      <c r="G611" s="117">
        <v>220000</v>
      </c>
      <c r="H611" s="329">
        <v>1850015.22</v>
      </c>
      <c r="I611" s="625">
        <f t="shared" si="28"/>
        <v>0.11891794057780779</v>
      </c>
      <c r="J611" s="533">
        <v>1328543480</v>
      </c>
      <c r="K611" s="582">
        <f t="shared" si="29"/>
        <v>726.11294516809437</v>
      </c>
      <c r="L611" s="491">
        <f t="shared" si="30"/>
        <v>34693.869359314333</v>
      </c>
      <c r="M611" s="451" t="s">
        <v>202</v>
      </c>
    </row>
    <row r="612" spans="5:13" s="30" customFormat="1" x14ac:dyDescent="0.25">
      <c r="E612" s="124">
        <v>44230</v>
      </c>
      <c r="F612" s="125">
        <v>3894</v>
      </c>
      <c r="G612" s="117">
        <v>220000</v>
      </c>
      <c r="H612" s="329">
        <v>1850015.22</v>
      </c>
      <c r="I612" s="625">
        <f t="shared" si="28"/>
        <v>0.11891794057780779</v>
      </c>
      <c r="J612" s="533">
        <v>847256520</v>
      </c>
      <c r="K612" s="582">
        <f t="shared" si="29"/>
        <v>463.06646060998355</v>
      </c>
      <c r="L612" s="491">
        <f t="shared" si="30"/>
        <v>35156.935819924314</v>
      </c>
      <c r="M612" s="451" t="s">
        <v>202</v>
      </c>
    </row>
    <row r="613" spans="5:13" s="30" customFormat="1" x14ac:dyDescent="0.25">
      <c r="E613" s="124">
        <v>44230</v>
      </c>
      <c r="F613" s="125">
        <v>647</v>
      </c>
      <c r="G613" s="117">
        <v>220000</v>
      </c>
      <c r="H613" s="329">
        <v>1850015.22</v>
      </c>
      <c r="I613" s="625">
        <f t="shared" si="28"/>
        <v>0.11891794057780779</v>
      </c>
      <c r="J613" s="533">
        <v>140774260</v>
      </c>
      <c r="K613" s="582">
        <f t="shared" si="29"/>
        <v>76.939907553841635</v>
      </c>
      <c r="L613" s="491">
        <f t="shared" si="30"/>
        <v>35233.875727478153</v>
      </c>
      <c r="M613" s="451" t="s">
        <v>202</v>
      </c>
    </row>
    <row r="614" spans="5:13" s="30" customFormat="1" x14ac:dyDescent="0.25">
      <c r="E614" s="425" t="s">
        <v>240</v>
      </c>
      <c r="F614" s="125">
        <v>104</v>
      </c>
      <c r="G614" s="117">
        <v>225010</v>
      </c>
      <c r="H614" s="329">
        <v>1847582.91</v>
      </c>
      <c r="I614" s="625">
        <f t="shared" si="28"/>
        <v>0.12178614490431718</v>
      </c>
      <c r="J614" s="533">
        <v>23143628.559999999</v>
      </c>
      <c r="K614" s="582">
        <f t="shared" si="29"/>
        <v>12.665759070048987</v>
      </c>
      <c r="L614" s="491">
        <f t="shared" si="30"/>
        <v>35246.541486548202</v>
      </c>
      <c r="M614" s="451" t="s">
        <v>202</v>
      </c>
    </row>
    <row r="615" spans="5:13" s="30" customFormat="1" x14ac:dyDescent="0.25">
      <c r="E615" s="425" t="s">
        <v>240</v>
      </c>
      <c r="F615" s="125">
        <v>4818</v>
      </c>
      <c r="G615" s="117">
        <v>225010</v>
      </c>
      <c r="H615" s="329">
        <v>1847582.91</v>
      </c>
      <c r="I615" s="625">
        <f t="shared" si="28"/>
        <v>0.12178614490431718</v>
      </c>
      <c r="J615" s="533">
        <v>1072173100.0200001</v>
      </c>
      <c r="K615" s="582">
        <f t="shared" si="29"/>
        <v>586.76564614900019</v>
      </c>
      <c r="L615" s="491">
        <f t="shared" si="30"/>
        <v>35833.307132697199</v>
      </c>
      <c r="M615" s="451" t="s">
        <v>202</v>
      </c>
    </row>
    <row r="616" spans="5:13" s="30" customFormat="1" x14ac:dyDescent="0.25">
      <c r="E616" s="425" t="s">
        <v>240</v>
      </c>
      <c r="F616" s="125">
        <v>50</v>
      </c>
      <c r="G616" s="117">
        <v>225000</v>
      </c>
      <c r="H616" s="329">
        <v>1847582.91</v>
      </c>
      <c r="I616" s="625">
        <f t="shared" si="28"/>
        <v>0.12178073242732042</v>
      </c>
      <c r="J616" s="533">
        <v>11126250</v>
      </c>
      <c r="K616" s="582">
        <f t="shared" si="29"/>
        <v>6.089036621366021</v>
      </c>
      <c r="L616" s="491">
        <f t="shared" si="30"/>
        <v>35839.396169318563</v>
      </c>
      <c r="M616" s="451" t="s">
        <v>202</v>
      </c>
    </row>
    <row r="617" spans="5:13" s="30" customFormat="1" x14ac:dyDescent="0.25">
      <c r="E617" s="425" t="s">
        <v>240</v>
      </c>
      <c r="F617" s="125">
        <v>2700</v>
      </c>
      <c r="G617" s="117">
        <v>225000</v>
      </c>
      <c r="H617" s="329">
        <v>1847582.91</v>
      </c>
      <c r="I617" s="625">
        <f t="shared" si="28"/>
        <v>0.12178073242732042</v>
      </c>
      <c r="J617" s="533">
        <v>600817500</v>
      </c>
      <c r="K617" s="582">
        <f t="shared" si="29"/>
        <v>328.80797755376511</v>
      </c>
      <c r="L617" s="491">
        <f t="shared" si="30"/>
        <v>36168.204146872326</v>
      </c>
      <c r="M617" s="451" t="s">
        <v>202</v>
      </c>
    </row>
    <row r="618" spans="5:13" s="30" customFormat="1" x14ac:dyDescent="0.25">
      <c r="E618" s="425" t="s">
        <v>240</v>
      </c>
      <c r="F618" s="125">
        <v>45</v>
      </c>
      <c r="G618" s="117">
        <v>225000</v>
      </c>
      <c r="H618" s="329">
        <v>1847582.91</v>
      </c>
      <c r="I618" s="625">
        <f t="shared" si="28"/>
        <v>0.12178073242732042</v>
      </c>
      <c r="J618" s="533">
        <v>10013625</v>
      </c>
      <c r="K618" s="582">
        <f t="shared" si="29"/>
        <v>5.4801329592294188</v>
      </c>
      <c r="L618" s="491">
        <f t="shared" si="30"/>
        <v>36173.684279831556</v>
      </c>
      <c r="M618" s="451" t="s">
        <v>202</v>
      </c>
    </row>
    <row r="619" spans="5:13" s="30" customFormat="1" x14ac:dyDescent="0.25">
      <c r="E619" s="425" t="s">
        <v>240</v>
      </c>
      <c r="F619" s="125">
        <v>205</v>
      </c>
      <c r="G619" s="117">
        <v>225000</v>
      </c>
      <c r="H619" s="329">
        <v>1847582.91</v>
      </c>
      <c r="I619" s="625">
        <f t="shared" si="28"/>
        <v>0.12178073242732042</v>
      </c>
      <c r="J619" s="533">
        <v>45617625</v>
      </c>
      <c r="K619" s="582">
        <f t="shared" si="29"/>
        <v>24.965050147600685</v>
      </c>
      <c r="L619" s="491">
        <f t="shared" si="30"/>
        <v>36198.649329979155</v>
      </c>
      <c r="M619" s="451" t="s">
        <v>202</v>
      </c>
    </row>
    <row r="620" spans="5:13" s="30" customFormat="1" x14ac:dyDescent="0.25">
      <c r="E620" s="425" t="s">
        <v>241</v>
      </c>
      <c r="F620" s="125">
        <v>40</v>
      </c>
      <c r="G620" s="117">
        <v>240000</v>
      </c>
      <c r="H620" s="430">
        <v>1765049</v>
      </c>
      <c r="I620" s="625">
        <f t="shared" si="28"/>
        <v>0.13597356220705487</v>
      </c>
      <c r="J620" s="533">
        <v>9494400</v>
      </c>
      <c r="K620" s="490">
        <f t="shared" si="29"/>
        <v>5.4389424882821942</v>
      </c>
      <c r="L620" s="491">
        <f t="shared" si="30"/>
        <v>36204.088272467437</v>
      </c>
      <c r="M620" s="451" t="s">
        <v>172</v>
      </c>
    </row>
    <row r="621" spans="5:13" s="30" customFormat="1" x14ac:dyDescent="0.25">
      <c r="E621" s="425" t="s">
        <v>241</v>
      </c>
      <c r="F621" s="125">
        <v>500</v>
      </c>
      <c r="G621" s="117">
        <v>211000</v>
      </c>
      <c r="H621" s="430">
        <v>1765049</v>
      </c>
      <c r="I621" s="625">
        <f t="shared" si="28"/>
        <v>0.11954342344036908</v>
      </c>
      <c r="J621" s="533">
        <v>104339500</v>
      </c>
      <c r="K621" s="490">
        <f t="shared" si="29"/>
        <v>59.771711720184541</v>
      </c>
      <c r="L621" s="491">
        <f t="shared" si="30"/>
        <v>36263.85998418762</v>
      </c>
      <c r="M621" s="451" t="s">
        <v>172</v>
      </c>
    </row>
    <row r="622" spans="5:13" s="30" customFormat="1" x14ac:dyDescent="0.25">
      <c r="E622" s="425" t="s">
        <v>241</v>
      </c>
      <c r="F622" s="125">
        <v>20</v>
      </c>
      <c r="G622" s="117">
        <v>211000</v>
      </c>
      <c r="H622" s="430">
        <v>1765049</v>
      </c>
      <c r="I622" s="625">
        <f t="shared" si="28"/>
        <v>0.11954342344036908</v>
      </c>
      <c r="J622" s="533">
        <v>4173580</v>
      </c>
      <c r="K622" s="490">
        <f t="shared" si="29"/>
        <v>2.3908684688073816</v>
      </c>
      <c r="L622" s="491">
        <f t="shared" si="30"/>
        <v>36266.250852656427</v>
      </c>
      <c r="M622" s="451" t="s">
        <v>172</v>
      </c>
    </row>
    <row r="623" spans="5:13" s="30" customFormat="1" x14ac:dyDescent="0.25">
      <c r="E623" s="425" t="s">
        <v>242</v>
      </c>
      <c r="F623" s="26">
        <v>2500</v>
      </c>
      <c r="G623" s="27">
        <v>212000</v>
      </c>
      <c r="H623" s="455">
        <v>1760303</v>
      </c>
      <c r="I623" s="622">
        <f t="shared" si="28"/>
        <v>0.12043381167901208</v>
      </c>
      <c r="J623" s="533">
        <v>524170000</v>
      </c>
      <c r="K623" s="572">
        <f t="shared" si="29"/>
        <v>301.08452919753023</v>
      </c>
      <c r="L623" s="491">
        <f t="shared" si="30"/>
        <v>36567.335381853954</v>
      </c>
      <c r="M623" s="451" t="s">
        <v>172</v>
      </c>
    </row>
    <row r="624" spans="5:13" s="30" customFormat="1" x14ac:dyDescent="0.25">
      <c r="E624" s="425" t="s">
        <v>242</v>
      </c>
      <c r="F624" s="26">
        <v>5</v>
      </c>
      <c r="G624" s="27">
        <v>212000</v>
      </c>
      <c r="H624" s="455">
        <v>1760303</v>
      </c>
      <c r="I624" s="622">
        <f t="shared" si="28"/>
        <v>0.12043381167901208</v>
      </c>
      <c r="J624" s="533">
        <v>1048340</v>
      </c>
      <c r="K624" s="572">
        <f t="shared" si="29"/>
        <v>0.60216905839506041</v>
      </c>
      <c r="L624" s="491">
        <f t="shared" si="30"/>
        <v>36567.937550912349</v>
      </c>
      <c r="M624" s="451" t="s">
        <v>172</v>
      </c>
    </row>
    <row r="625" spans="5:13" s="30" customFormat="1" x14ac:dyDescent="0.25">
      <c r="E625" s="425" t="s">
        <v>242</v>
      </c>
      <c r="F625" s="26">
        <v>7495</v>
      </c>
      <c r="G625" s="27">
        <v>212000</v>
      </c>
      <c r="H625" s="455">
        <v>1760303</v>
      </c>
      <c r="I625" s="622">
        <f t="shared" si="28"/>
        <v>0.12043381167901208</v>
      </c>
      <c r="J625" s="533">
        <v>1571461660</v>
      </c>
      <c r="K625" s="572">
        <f t="shared" si="29"/>
        <v>902.65141853419561</v>
      </c>
      <c r="L625" s="491">
        <f t="shared" si="30"/>
        <v>37470.588969446544</v>
      </c>
      <c r="M625" s="451" t="s">
        <v>172</v>
      </c>
    </row>
    <row r="626" spans="5:13" s="30" customFormat="1" x14ac:dyDescent="0.25">
      <c r="E626" s="425" t="s">
        <v>243</v>
      </c>
      <c r="F626" s="26">
        <v>23</v>
      </c>
      <c r="G626" s="27">
        <v>215000</v>
      </c>
      <c r="H626" s="455">
        <v>1760303</v>
      </c>
      <c r="I626" s="622">
        <f t="shared" si="28"/>
        <v>0.12213806373107357</v>
      </c>
      <c r="J626" s="533">
        <v>4890605</v>
      </c>
      <c r="K626" s="572">
        <f t="shared" si="29"/>
        <v>2.8091754658146919</v>
      </c>
      <c r="L626" s="491">
        <f t="shared" si="30"/>
        <v>37473.39814491236</v>
      </c>
      <c r="M626" s="451" t="s">
        <v>172</v>
      </c>
    </row>
    <row r="627" spans="5:13" s="30" customFormat="1" x14ac:dyDescent="0.25">
      <c r="E627" s="425" t="s">
        <v>243</v>
      </c>
      <c r="F627" s="26">
        <v>13</v>
      </c>
      <c r="G627" s="27">
        <v>215000</v>
      </c>
      <c r="H627" s="455">
        <v>1760303</v>
      </c>
      <c r="I627" s="622">
        <f t="shared" si="28"/>
        <v>0.12213806373107357</v>
      </c>
      <c r="J627" s="533">
        <v>2764255</v>
      </c>
      <c r="K627" s="572">
        <f t="shared" si="29"/>
        <v>1.5877948285039565</v>
      </c>
      <c r="L627" s="491">
        <f t="shared" si="30"/>
        <v>37474.985939740865</v>
      </c>
      <c r="M627" s="451" t="s">
        <v>172</v>
      </c>
    </row>
    <row r="628" spans="5:13" s="30" customFormat="1" x14ac:dyDescent="0.25">
      <c r="E628" s="425" t="s">
        <v>243</v>
      </c>
      <c r="F628" s="26">
        <v>6</v>
      </c>
      <c r="G628" s="27">
        <v>215000</v>
      </c>
      <c r="H628" s="455">
        <v>1760303</v>
      </c>
      <c r="I628" s="622">
        <f t="shared" si="28"/>
        <v>0.12213806373107357</v>
      </c>
      <c r="J628" s="533">
        <v>1275810</v>
      </c>
      <c r="K628" s="572">
        <f t="shared" si="29"/>
        <v>0.73282838238644143</v>
      </c>
      <c r="L628" s="491">
        <f t="shared" si="30"/>
        <v>37475.718768123254</v>
      </c>
      <c r="M628" s="451" t="s">
        <v>172</v>
      </c>
    </row>
    <row r="629" spans="5:13" s="30" customFormat="1" x14ac:dyDescent="0.25">
      <c r="E629" s="425" t="s">
        <v>244</v>
      </c>
      <c r="F629" s="125">
        <v>1459</v>
      </c>
      <c r="G629" s="117">
        <v>215010</v>
      </c>
      <c r="H629" s="329">
        <v>1970835.98</v>
      </c>
      <c r="I629" s="622">
        <f t="shared" si="28"/>
        <v>0.10909583657996745</v>
      </c>
      <c r="J629" s="583">
        <v>310248894.51000005</v>
      </c>
      <c r="K629" s="572">
        <f t="shared" si="29"/>
        <v>159.1708255701725</v>
      </c>
      <c r="L629" s="491">
        <f t="shared" si="30"/>
        <v>37634.889593693428</v>
      </c>
      <c r="M629" s="451" t="s">
        <v>172</v>
      </c>
    </row>
    <row r="630" spans="5:13" s="30" customFormat="1" x14ac:dyDescent="0.25">
      <c r="E630" s="425" t="s">
        <v>249</v>
      </c>
      <c r="F630" s="125">
        <v>26</v>
      </c>
      <c r="G630" s="117">
        <v>210000</v>
      </c>
      <c r="H630" s="329">
        <v>1970835.98</v>
      </c>
      <c r="I630" s="625">
        <f t="shared" si="28"/>
        <v>0.10655376811214903</v>
      </c>
      <c r="J630" s="533">
        <v>5399940</v>
      </c>
      <c r="K630" s="582">
        <f t="shared" si="29"/>
        <v>2.7703979709158748</v>
      </c>
      <c r="L630" s="491">
        <f t="shared" si="30"/>
        <v>37637.659991664346</v>
      </c>
      <c r="M630" s="451" t="s">
        <v>202</v>
      </c>
    </row>
    <row r="631" spans="5:13" s="30" customFormat="1" x14ac:dyDescent="0.25">
      <c r="E631" s="425" t="s">
        <v>249</v>
      </c>
      <c r="F631" s="125">
        <v>2</v>
      </c>
      <c r="G631" s="117">
        <v>210000</v>
      </c>
      <c r="H631" s="329">
        <v>1970835.98</v>
      </c>
      <c r="I631" s="627">
        <f t="shared" si="28"/>
        <v>0.10655376811214903</v>
      </c>
      <c r="J631" s="533">
        <v>415380</v>
      </c>
      <c r="K631" s="584">
        <f t="shared" si="29"/>
        <v>0.21310753622429807</v>
      </c>
      <c r="L631" s="491">
        <f t="shared" si="30"/>
        <v>37637.873099200573</v>
      </c>
      <c r="M631" s="451" t="s">
        <v>202</v>
      </c>
    </row>
    <row r="632" spans="5:13" s="30" customFormat="1" x14ac:dyDescent="0.25">
      <c r="E632" s="425" t="s">
        <v>249</v>
      </c>
      <c r="F632" s="125">
        <v>10</v>
      </c>
      <c r="G632" s="117">
        <v>210000</v>
      </c>
      <c r="H632" s="329">
        <v>1970835.98</v>
      </c>
      <c r="I632" s="625">
        <f t="shared" si="28"/>
        <v>0.10655376811214903</v>
      </c>
      <c r="J632" s="533">
        <v>2076900</v>
      </c>
      <c r="K632" s="582">
        <f t="shared" si="29"/>
        <v>1.0655376811214903</v>
      </c>
      <c r="L632" s="491">
        <f t="shared" si="30"/>
        <v>37638.938636881692</v>
      </c>
      <c r="M632" s="451" t="s">
        <v>202</v>
      </c>
    </row>
    <row r="633" spans="5:13" s="30" customFormat="1" x14ac:dyDescent="0.25">
      <c r="E633" s="425" t="s">
        <v>249</v>
      </c>
      <c r="F633" s="125">
        <v>15</v>
      </c>
      <c r="G633" s="117">
        <v>210000</v>
      </c>
      <c r="H633" s="329">
        <v>1970835.98</v>
      </c>
      <c r="I633" s="625">
        <f t="shared" si="28"/>
        <v>0.10655376811214903</v>
      </c>
      <c r="J633" s="533">
        <v>3115350</v>
      </c>
      <c r="K633" s="582">
        <f t="shared" si="29"/>
        <v>1.5983065216822354</v>
      </c>
      <c r="L633" s="491">
        <f t="shared" si="30"/>
        <v>37640.536943403371</v>
      </c>
      <c r="M633" s="451" t="s">
        <v>202</v>
      </c>
    </row>
    <row r="634" spans="5:13" s="30" customFormat="1" x14ac:dyDescent="0.25">
      <c r="E634" s="425" t="s">
        <v>250</v>
      </c>
      <c r="F634" s="125">
        <v>100</v>
      </c>
      <c r="G634" s="117">
        <v>215000</v>
      </c>
      <c r="H634" s="329">
        <v>1899023.81</v>
      </c>
      <c r="I634" s="625">
        <f t="shared" si="28"/>
        <v>0.11321606336257574</v>
      </c>
      <c r="J634" s="533">
        <v>21263500</v>
      </c>
      <c r="K634" s="582">
        <f t="shared" si="29"/>
        <v>11.321606336257574</v>
      </c>
      <c r="L634" s="491">
        <f t="shared" si="30"/>
        <v>37651.858549739627</v>
      </c>
      <c r="M634" s="451" t="s">
        <v>202</v>
      </c>
    </row>
    <row r="635" spans="5:13" s="30" customFormat="1" x14ac:dyDescent="0.25">
      <c r="E635" s="425" t="s">
        <v>250</v>
      </c>
      <c r="F635" s="125">
        <v>7</v>
      </c>
      <c r="G635" s="117">
        <v>215000</v>
      </c>
      <c r="H635" s="329">
        <v>1899023.81</v>
      </c>
      <c r="I635" s="625">
        <f t="shared" si="28"/>
        <v>0.11321606336257574</v>
      </c>
      <c r="J635" s="533">
        <v>1488445</v>
      </c>
      <c r="K635" s="582">
        <f t="shared" si="29"/>
        <v>0.79251244353803019</v>
      </c>
      <c r="L635" s="491">
        <f t="shared" si="30"/>
        <v>37652.651062183162</v>
      </c>
      <c r="M635" s="451" t="s">
        <v>202</v>
      </c>
    </row>
    <row r="636" spans="5:13" s="30" customFormat="1" x14ac:dyDescent="0.25">
      <c r="E636" s="425" t="s">
        <v>250</v>
      </c>
      <c r="F636" s="125">
        <v>20</v>
      </c>
      <c r="G636" s="117">
        <v>215000</v>
      </c>
      <c r="H636" s="329">
        <v>1899023.81</v>
      </c>
      <c r="I636" s="625">
        <f t="shared" si="28"/>
        <v>0.11321606336257574</v>
      </c>
      <c r="J636" s="533">
        <v>4252700</v>
      </c>
      <c r="K636" s="582">
        <f t="shared" si="29"/>
        <v>2.2643212672515149</v>
      </c>
      <c r="L636" s="491">
        <f t="shared" si="30"/>
        <v>37654.91538345041</v>
      </c>
      <c r="M636" s="451" t="s">
        <v>202</v>
      </c>
    </row>
    <row r="637" spans="5:13" s="30" customFormat="1" x14ac:dyDescent="0.25">
      <c r="E637" s="425" t="s">
        <v>250</v>
      </c>
      <c r="F637" s="125">
        <v>20000</v>
      </c>
      <c r="G637" s="117">
        <v>200000</v>
      </c>
      <c r="H637" s="329">
        <v>1899023.81</v>
      </c>
      <c r="I637" s="625">
        <f t="shared" si="28"/>
        <v>0.10531726824425651</v>
      </c>
      <c r="J637" s="533">
        <v>3956000000</v>
      </c>
      <c r="K637" s="582">
        <f t="shared" si="29"/>
        <v>2106.34536488513</v>
      </c>
      <c r="L637" s="491">
        <f t="shared" si="30"/>
        <v>39761.260748335539</v>
      </c>
      <c r="M637" s="451" t="s">
        <v>202</v>
      </c>
    </row>
    <row r="638" spans="5:13" s="30" customFormat="1" x14ac:dyDescent="0.25">
      <c r="E638" s="425" t="s">
        <v>250</v>
      </c>
      <c r="F638" s="125">
        <v>6200</v>
      </c>
      <c r="G638" s="117">
        <v>200000</v>
      </c>
      <c r="H638" s="329">
        <v>1899023.81</v>
      </c>
      <c r="I638" s="625">
        <f t="shared" si="28"/>
        <v>0.10531726824425651</v>
      </c>
      <c r="J638" s="533">
        <v>1226360000</v>
      </c>
      <c r="K638" s="582">
        <f t="shared" si="29"/>
        <v>652.96706311439038</v>
      </c>
      <c r="L638" s="491">
        <f t="shared" si="30"/>
        <v>40414.227811449928</v>
      </c>
      <c r="M638" s="451" t="s">
        <v>202</v>
      </c>
    </row>
    <row r="639" spans="5:13" s="30" customFormat="1" x14ac:dyDescent="0.25">
      <c r="E639" s="425" t="s">
        <v>245</v>
      </c>
      <c r="F639" s="125">
        <v>35</v>
      </c>
      <c r="G639" s="117">
        <v>210000</v>
      </c>
      <c r="H639" s="329">
        <v>1899023.81</v>
      </c>
      <c r="I639" s="624">
        <f t="shared" si="28"/>
        <v>0.11058313165646932</v>
      </c>
      <c r="J639" s="583">
        <v>7269150</v>
      </c>
      <c r="K639" s="585">
        <f t="shared" si="29"/>
        <v>3.8704096079764265</v>
      </c>
      <c r="L639" s="491">
        <f t="shared" si="30"/>
        <v>40418.098221057902</v>
      </c>
      <c r="M639" s="451" t="s">
        <v>172</v>
      </c>
    </row>
    <row r="640" spans="5:13" s="30" customFormat="1" x14ac:dyDescent="0.25">
      <c r="E640" s="425" t="s">
        <v>246</v>
      </c>
      <c r="F640" s="125">
        <v>35</v>
      </c>
      <c r="G640" s="117">
        <v>210000</v>
      </c>
      <c r="H640" s="445">
        <v>1891000.97</v>
      </c>
      <c r="I640" s="624">
        <f t="shared" si="28"/>
        <v>0.11105229628729381</v>
      </c>
      <c r="J640" s="583">
        <v>7269150</v>
      </c>
      <c r="K640" s="586">
        <f t="shared" si="29"/>
        <v>3.8868303700552831</v>
      </c>
      <c r="L640" s="491">
        <f t="shared" si="30"/>
        <v>40421.985051427961</v>
      </c>
      <c r="M640" s="451" t="s">
        <v>172</v>
      </c>
    </row>
    <row r="641" spans="5:13" s="30" customFormat="1" x14ac:dyDescent="0.25">
      <c r="E641" s="425" t="s">
        <v>246</v>
      </c>
      <c r="F641" s="125">
        <v>10</v>
      </c>
      <c r="G641" s="117">
        <v>210000</v>
      </c>
      <c r="H641" s="445">
        <v>1891000.97</v>
      </c>
      <c r="I641" s="624">
        <f t="shared" si="28"/>
        <v>0.11105229628729381</v>
      </c>
      <c r="J641" s="583">
        <v>2076900</v>
      </c>
      <c r="K641" s="586">
        <f t="shared" si="29"/>
        <v>1.1105229628729381</v>
      </c>
      <c r="L641" s="491">
        <f t="shared" si="30"/>
        <v>40423.095574390834</v>
      </c>
      <c r="M641" s="451" t="s">
        <v>172</v>
      </c>
    </row>
    <row r="642" spans="5:13" s="30" customFormat="1" x14ac:dyDescent="0.25">
      <c r="E642" s="425" t="s">
        <v>246</v>
      </c>
      <c r="F642" s="125">
        <v>5</v>
      </c>
      <c r="G642" s="117">
        <v>215000</v>
      </c>
      <c r="H642" s="445">
        <v>1891000.97</v>
      </c>
      <c r="I642" s="624">
        <f t="shared" si="28"/>
        <v>0.11369639857984842</v>
      </c>
      <c r="J642" s="583">
        <v>1063175</v>
      </c>
      <c r="K642" s="586">
        <f t="shared" si="29"/>
        <v>0.56848199289924217</v>
      </c>
      <c r="L642" s="491">
        <f t="shared" si="30"/>
        <v>40423.664056383735</v>
      </c>
      <c r="M642" s="451" t="s">
        <v>172</v>
      </c>
    </row>
    <row r="643" spans="5:13" s="30" customFormat="1" x14ac:dyDescent="0.25">
      <c r="E643" s="425" t="s">
        <v>247</v>
      </c>
      <c r="F643" s="125">
        <v>70</v>
      </c>
      <c r="G643" s="117">
        <v>210000</v>
      </c>
      <c r="H643" s="445">
        <v>1826000.73</v>
      </c>
      <c r="I643" s="624">
        <f t="shared" ref="I643:I715" si="31">G643/H643</f>
        <v>0.11500543047428026</v>
      </c>
      <c r="J643" s="583">
        <v>14538300</v>
      </c>
      <c r="K643" s="586">
        <f t="shared" ref="K643:K715" si="32">F643*I643</f>
        <v>8.050380133199619</v>
      </c>
      <c r="L643" s="491">
        <f t="shared" si="30"/>
        <v>40431.714436516937</v>
      </c>
      <c r="M643" s="451" t="s">
        <v>172</v>
      </c>
    </row>
    <row r="644" spans="5:13" s="30" customFormat="1" x14ac:dyDescent="0.25">
      <c r="E644" s="425" t="s">
        <v>247</v>
      </c>
      <c r="F644" s="125">
        <v>20</v>
      </c>
      <c r="G644" s="117">
        <v>210000</v>
      </c>
      <c r="H644" s="445">
        <v>1826000.73</v>
      </c>
      <c r="I644" s="624">
        <f t="shared" si="31"/>
        <v>0.11500543047428026</v>
      </c>
      <c r="J644" s="583">
        <v>4153800</v>
      </c>
      <c r="K644" s="586">
        <f t="shared" si="32"/>
        <v>2.3001086094856054</v>
      </c>
      <c r="L644" s="491">
        <f t="shared" ref="L644:L716" si="33">L643+K644</f>
        <v>40434.014545126425</v>
      </c>
      <c r="M644" s="451" t="s">
        <v>172</v>
      </c>
    </row>
    <row r="645" spans="5:13" s="30" customFormat="1" x14ac:dyDescent="0.25">
      <c r="E645" s="425" t="s">
        <v>247</v>
      </c>
      <c r="F645" s="125">
        <v>100</v>
      </c>
      <c r="G645" s="117">
        <v>201000</v>
      </c>
      <c r="H645" s="445">
        <v>1826000.73</v>
      </c>
      <c r="I645" s="624">
        <f t="shared" si="31"/>
        <v>0.11007662631109683</v>
      </c>
      <c r="J645" s="583">
        <v>19878900</v>
      </c>
      <c r="K645" s="586">
        <f t="shared" si="32"/>
        <v>11.007662631109682</v>
      </c>
      <c r="L645" s="491">
        <f t="shared" si="33"/>
        <v>40445.022207757538</v>
      </c>
      <c r="M645" s="451" t="s">
        <v>172</v>
      </c>
    </row>
    <row r="646" spans="5:13" s="30" customFormat="1" x14ac:dyDescent="0.25">
      <c r="E646" s="425" t="s">
        <v>247</v>
      </c>
      <c r="F646" s="125">
        <v>97</v>
      </c>
      <c r="G646" s="117">
        <v>200000</v>
      </c>
      <c r="H646" s="445">
        <v>1826000.73</v>
      </c>
      <c r="I646" s="624">
        <f t="shared" si="31"/>
        <v>0.10952898140407644</v>
      </c>
      <c r="J646" s="583">
        <v>19186600</v>
      </c>
      <c r="K646" s="586">
        <f t="shared" si="32"/>
        <v>10.624311196195414</v>
      </c>
      <c r="L646" s="491">
        <f t="shared" si="33"/>
        <v>40455.646518953734</v>
      </c>
      <c r="M646" s="451" t="s">
        <v>172</v>
      </c>
    </row>
    <row r="647" spans="5:13" s="30" customFormat="1" x14ac:dyDescent="0.25">
      <c r="E647" s="425" t="s">
        <v>247</v>
      </c>
      <c r="F647" s="125">
        <v>203</v>
      </c>
      <c r="G647" s="117">
        <v>200000</v>
      </c>
      <c r="H647" s="445">
        <v>1826000.73</v>
      </c>
      <c r="I647" s="622">
        <f t="shared" si="31"/>
        <v>0.10952898140407644</v>
      </c>
      <c r="J647" s="583">
        <v>40153400</v>
      </c>
      <c r="K647" s="572">
        <f t="shared" si="32"/>
        <v>22.234383225027518</v>
      </c>
      <c r="L647" s="491">
        <f t="shared" si="33"/>
        <v>40477.88090217876</v>
      </c>
      <c r="M647" s="451" t="s">
        <v>172</v>
      </c>
    </row>
    <row r="648" spans="5:13" s="30" customFormat="1" x14ac:dyDescent="0.25">
      <c r="E648" s="425" t="s">
        <v>247</v>
      </c>
      <c r="F648" s="125">
        <v>20</v>
      </c>
      <c r="G648" s="117">
        <v>200000</v>
      </c>
      <c r="H648" s="445">
        <v>1826000.73</v>
      </c>
      <c r="I648" s="622">
        <f t="shared" si="31"/>
        <v>0.10952898140407644</v>
      </c>
      <c r="J648" s="583">
        <v>3956000</v>
      </c>
      <c r="K648" s="572">
        <f t="shared" si="32"/>
        <v>2.1905796280815286</v>
      </c>
      <c r="L648" s="491">
        <f t="shared" si="33"/>
        <v>40480.071481806845</v>
      </c>
      <c r="M648" s="451" t="s">
        <v>172</v>
      </c>
    </row>
    <row r="649" spans="5:13" s="30" customFormat="1" x14ac:dyDescent="0.25">
      <c r="E649" s="425" t="s">
        <v>247</v>
      </c>
      <c r="F649" s="125">
        <v>30</v>
      </c>
      <c r="G649" s="117">
        <v>200000</v>
      </c>
      <c r="H649" s="445">
        <v>1826000.73</v>
      </c>
      <c r="I649" s="622">
        <f t="shared" si="31"/>
        <v>0.10952898140407644</v>
      </c>
      <c r="J649" s="583">
        <v>5934000</v>
      </c>
      <c r="K649" s="572">
        <f t="shared" si="32"/>
        <v>3.2858694421222929</v>
      </c>
      <c r="L649" s="491">
        <f t="shared" si="33"/>
        <v>40483.357351248967</v>
      </c>
      <c r="M649" s="451" t="s">
        <v>172</v>
      </c>
    </row>
    <row r="650" spans="5:13" s="30" customFormat="1" x14ac:dyDescent="0.25">
      <c r="E650" s="425" t="s">
        <v>247</v>
      </c>
      <c r="F650" s="125">
        <v>60</v>
      </c>
      <c r="G650" s="117">
        <v>200000</v>
      </c>
      <c r="H650" s="445">
        <v>1826000.73</v>
      </c>
      <c r="I650" s="622">
        <f t="shared" si="31"/>
        <v>0.10952898140407644</v>
      </c>
      <c r="J650" s="583">
        <v>11868000</v>
      </c>
      <c r="K650" s="572">
        <f t="shared" si="32"/>
        <v>6.5717388842445859</v>
      </c>
      <c r="L650" s="491">
        <f t="shared" si="33"/>
        <v>40489.929090133213</v>
      </c>
      <c r="M650" s="451" t="s">
        <v>172</v>
      </c>
    </row>
    <row r="651" spans="5:13" s="30" customFormat="1" x14ac:dyDescent="0.25">
      <c r="E651" s="425" t="s">
        <v>247</v>
      </c>
      <c r="F651" s="125">
        <v>3</v>
      </c>
      <c r="G651" s="117">
        <v>200000</v>
      </c>
      <c r="H651" s="445">
        <v>1826000.73</v>
      </c>
      <c r="I651" s="622">
        <f t="shared" si="31"/>
        <v>0.10952898140407644</v>
      </c>
      <c r="J651" s="583">
        <v>593400</v>
      </c>
      <c r="K651" s="572">
        <f t="shared" si="32"/>
        <v>0.32858694421222934</v>
      </c>
      <c r="L651" s="491">
        <f t="shared" si="33"/>
        <v>40490.257677077425</v>
      </c>
      <c r="M651" s="451" t="s">
        <v>172</v>
      </c>
    </row>
    <row r="652" spans="5:13" s="30" customFormat="1" x14ac:dyDescent="0.25">
      <c r="E652" s="425" t="s">
        <v>247</v>
      </c>
      <c r="F652" s="125">
        <v>63</v>
      </c>
      <c r="G652" s="117">
        <v>200000</v>
      </c>
      <c r="H652" s="445">
        <v>1826000.73</v>
      </c>
      <c r="I652" s="622">
        <f t="shared" si="31"/>
        <v>0.10952898140407644</v>
      </c>
      <c r="J652" s="583">
        <v>12461400</v>
      </c>
      <c r="K652" s="572">
        <f t="shared" si="32"/>
        <v>6.9003258284568156</v>
      </c>
      <c r="L652" s="491">
        <f t="shared" si="33"/>
        <v>40497.158002905882</v>
      </c>
      <c r="M652" s="451" t="s">
        <v>172</v>
      </c>
    </row>
    <row r="653" spans="5:13" s="30" customFormat="1" x14ac:dyDescent="0.25">
      <c r="E653" s="425" t="s">
        <v>247</v>
      </c>
      <c r="F653" s="125">
        <v>1115</v>
      </c>
      <c r="G653" s="117">
        <v>200000</v>
      </c>
      <c r="H653" s="445">
        <v>1826000.73</v>
      </c>
      <c r="I653" s="622">
        <f t="shared" si="31"/>
        <v>0.10952898140407644</v>
      </c>
      <c r="J653" s="583">
        <v>220547000</v>
      </c>
      <c r="K653" s="572">
        <f t="shared" si="32"/>
        <v>122.12481426554523</v>
      </c>
      <c r="L653" s="491">
        <f t="shared" si="33"/>
        <v>40619.282817171428</v>
      </c>
      <c r="M653" s="451" t="s">
        <v>172</v>
      </c>
    </row>
    <row r="654" spans="5:13" s="30" customFormat="1" x14ac:dyDescent="0.25">
      <c r="E654" s="425" t="s">
        <v>247</v>
      </c>
      <c r="F654" s="125">
        <v>465</v>
      </c>
      <c r="G654" s="117">
        <v>200000</v>
      </c>
      <c r="H654" s="445">
        <v>1826000.73</v>
      </c>
      <c r="I654" s="622">
        <f t="shared" si="31"/>
        <v>0.10952898140407644</v>
      </c>
      <c r="J654" s="583">
        <v>91977000</v>
      </c>
      <c r="K654" s="572">
        <f t="shared" si="32"/>
        <v>50.930976352895541</v>
      </c>
      <c r="L654" s="491">
        <f t="shared" si="33"/>
        <v>40670.213793524323</v>
      </c>
      <c r="M654" s="451" t="s">
        <v>172</v>
      </c>
    </row>
    <row r="655" spans="5:13" s="30" customFormat="1" x14ac:dyDescent="0.25">
      <c r="E655" s="425" t="s">
        <v>247</v>
      </c>
      <c r="F655" s="125">
        <v>100</v>
      </c>
      <c r="G655" s="117">
        <v>200000</v>
      </c>
      <c r="H655" s="445">
        <v>1826000.73</v>
      </c>
      <c r="I655" s="622">
        <f t="shared" si="31"/>
        <v>0.10952898140407644</v>
      </c>
      <c r="J655" s="583">
        <v>19780000</v>
      </c>
      <c r="K655" s="572">
        <f t="shared" si="32"/>
        <v>10.952898140407644</v>
      </c>
      <c r="L655" s="491">
        <f t="shared" si="33"/>
        <v>40681.16669166473</v>
      </c>
      <c r="M655" s="451" t="s">
        <v>172</v>
      </c>
    </row>
    <row r="656" spans="5:13" s="30" customFormat="1" x14ac:dyDescent="0.25">
      <c r="E656" s="425" t="s">
        <v>247</v>
      </c>
      <c r="F656" s="125">
        <v>500</v>
      </c>
      <c r="G656" s="117">
        <v>200000</v>
      </c>
      <c r="H656" s="445">
        <v>1826000.73</v>
      </c>
      <c r="I656" s="622">
        <f t="shared" si="31"/>
        <v>0.10952898140407644</v>
      </c>
      <c r="J656" s="583">
        <v>98900000</v>
      </c>
      <c r="K656" s="572">
        <f t="shared" si="32"/>
        <v>54.764490702038216</v>
      </c>
      <c r="L656" s="491">
        <f t="shared" si="33"/>
        <v>40735.931182366767</v>
      </c>
      <c r="M656" s="451" t="s">
        <v>172</v>
      </c>
    </row>
    <row r="657" spans="5:13" s="30" customFormat="1" x14ac:dyDescent="0.25">
      <c r="E657" s="425" t="s">
        <v>247</v>
      </c>
      <c r="F657" s="125">
        <v>6</v>
      </c>
      <c r="G657" s="117">
        <v>200000</v>
      </c>
      <c r="H657" s="445">
        <v>1826000.73</v>
      </c>
      <c r="I657" s="622">
        <f t="shared" si="31"/>
        <v>0.10952898140407644</v>
      </c>
      <c r="J657" s="583">
        <v>1186800</v>
      </c>
      <c r="K657" s="572">
        <f t="shared" si="32"/>
        <v>0.65717388842445867</v>
      </c>
      <c r="L657" s="491">
        <f t="shared" si="33"/>
        <v>40736.58835625519</v>
      </c>
      <c r="M657" s="451" t="s">
        <v>172</v>
      </c>
    </row>
    <row r="658" spans="5:13" s="30" customFormat="1" x14ac:dyDescent="0.25">
      <c r="E658" s="425" t="s">
        <v>247</v>
      </c>
      <c r="F658" s="125">
        <v>515</v>
      </c>
      <c r="G658" s="117">
        <v>200000</v>
      </c>
      <c r="H658" s="445">
        <v>1826000.73</v>
      </c>
      <c r="I658" s="622">
        <f t="shared" si="31"/>
        <v>0.10952898140407644</v>
      </c>
      <c r="J658" s="583">
        <v>101867000</v>
      </c>
      <c r="K658" s="572">
        <f t="shared" si="32"/>
        <v>56.407425423099362</v>
      </c>
      <c r="L658" s="491">
        <f t="shared" si="33"/>
        <v>40792.995781678292</v>
      </c>
      <c r="M658" s="451" t="s">
        <v>172</v>
      </c>
    </row>
    <row r="659" spans="5:13" s="30" customFormat="1" x14ac:dyDescent="0.25">
      <c r="E659" s="425" t="s">
        <v>247</v>
      </c>
      <c r="F659" s="125">
        <v>71</v>
      </c>
      <c r="G659" s="117">
        <v>200000</v>
      </c>
      <c r="H659" s="445">
        <v>1826000.73</v>
      </c>
      <c r="I659" s="622">
        <f t="shared" si="31"/>
        <v>0.10952898140407644</v>
      </c>
      <c r="J659" s="583">
        <v>14043800</v>
      </c>
      <c r="K659" s="572">
        <f t="shared" si="32"/>
        <v>7.7765576796894269</v>
      </c>
      <c r="L659" s="491">
        <f t="shared" si="33"/>
        <v>40800.77233935798</v>
      </c>
      <c r="M659" s="451" t="s">
        <v>172</v>
      </c>
    </row>
    <row r="660" spans="5:13" s="30" customFormat="1" x14ac:dyDescent="0.25">
      <c r="E660" s="425" t="s">
        <v>247</v>
      </c>
      <c r="F660" s="125">
        <v>1115</v>
      </c>
      <c r="G660" s="117">
        <v>200000</v>
      </c>
      <c r="H660" s="445">
        <v>1826000.73</v>
      </c>
      <c r="I660" s="622">
        <f t="shared" si="31"/>
        <v>0.10952898140407644</v>
      </c>
      <c r="J660" s="583">
        <v>220547000</v>
      </c>
      <c r="K660" s="572">
        <f t="shared" si="32"/>
        <v>122.12481426554523</v>
      </c>
      <c r="L660" s="491">
        <f t="shared" si="33"/>
        <v>40922.897153623526</v>
      </c>
      <c r="M660" s="451" t="s">
        <v>172</v>
      </c>
    </row>
    <row r="661" spans="5:13" s="30" customFormat="1" x14ac:dyDescent="0.25">
      <c r="E661" s="425" t="s">
        <v>247</v>
      </c>
      <c r="F661" s="125">
        <v>5</v>
      </c>
      <c r="G661" s="117">
        <v>200000</v>
      </c>
      <c r="H661" s="445">
        <v>1826000.73</v>
      </c>
      <c r="I661" s="622">
        <f t="shared" si="31"/>
        <v>0.10952898140407644</v>
      </c>
      <c r="J661" s="583">
        <v>989000</v>
      </c>
      <c r="K661" s="572">
        <f t="shared" si="32"/>
        <v>0.54764490702038215</v>
      </c>
      <c r="L661" s="491">
        <f t="shared" si="33"/>
        <v>40923.444798530545</v>
      </c>
      <c r="M661" s="451" t="s">
        <v>172</v>
      </c>
    </row>
    <row r="662" spans="5:13" s="30" customFormat="1" x14ac:dyDescent="0.25">
      <c r="E662" s="425" t="s">
        <v>247</v>
      </c>
      <c r="F662" s="125">
        <v>13</v>
      </c>
      <c r="G662" s="117">
        <v>200000</v>
      </c>
      <c r="H662" s="445">
        <v>1826000.73</v>
      </c>
      <c r="I662" s="622">
        <f t="shared" si="31"/>
        <v>0.10952898140407644</v>
      </c>
      <c r="J662" s="583">
        <v>2571400</v>
      </c>
      <c r="K662" s="572">
        <f t="shared" si="32"/>
        <v>1.4238767582529936</v>
      </c>
      <c r="L662" s="491">
        <f t="shared" si="33"/>
        <v>40924.868675288795</v>
      </c>
      <c r="M662" s="451" t="s">
        <v>172</v>
      </c>
    </row>
    <row r="663" spans="5:13" s="30" customFormat="1" x14ac:dyDescent="0.25">
      <c r="E663" s="425" t="s">
        <v>247</v>
      </c>
      <c r="F663" s="125">
        <v>48</v>
      </c>
      <c r="G663" s="117">
        <v>190000</v>
      </c>
      <c r="H663" s="445">
        <v>1826000.73</v>
      </c>
      <c r="I663" s="622">
        <f t="shared" si="31"/>
        <v>0.10405253233387261</v>
      </c>
      <c r="J663" s="583">
        <v>9019680</v>
      </c>
      <c r="K663" s="572">
        <f t="shared" si="32"/>
        <v>4.9945215520258852</v>
      </c>
      <c r="L663" s="491">
        <f t="shared" si="33"/>
        <v>40929.863196840823</v>
      </c>
      <c r="M663" s="451" t="s">
        <v>172</v>
      </c>
    </row>
    <row r="664" spans="5:13" s="30" customFormat="1" x14ac:dyDescent="0.25">
      <c r="E664" s="425" t="s">
        <v>247</v>
      </c>
      <c r="F664" s="125">
        <v>20</v>
      </c>
      <c r="G664" s="117">
        <v>190000</v>
      </c>
      <c r="H664" s="445">
        <v>1826000.73</v>
      </c>
      <c r="I664" s="622">
        <f t="shared" si="31"/>
        <v>0.10405253233387261</v>
      </c>
      <c r="J664" s="583">
        <v>3758200</v>
      </c>
      <c r="K664" s="572">
        <f t="shared" si="32"/>
        <v>2.0810506466774523</v>
      </c>
      <c r="L664" s="491">
        <f t="shared" si="33"/>
        <v>40931.944247487503</v>
      </c>
      <c r="M664" s="451" t="s">
        <v>172</v>
      </c>
    </row>
    <row r="665" spans="5:13" s="30" customFormat="1" x14ac:dyDescent="0.25">
      <c r="E665" s="425" t="s">
        <v>247</v>
      </c>
      <c r="F665" s="125">
        <v>215</v>
      </c>
      <c r="G665" s="117">
        <v>190000</v>
      </c>
      <c r="H665" s="445">
        <v>1826000.73</v>
      </c>
      <c r="I665" s="622">
        <f t="shared" si="31"/>
        <v>0.10405253233387261</v>
      </c>
      <c r="J665" s="583">
        <v>40400650</v>
      </c>
      <c r="K665" s="572">
        <f t="shared" si="32"/>
        <v>22.37129445178261</v>
      </c>
      <c r="L665" s="491">
        <f t="shared" si="33"/>
        <v>40954.315541939286</v>
      </c>
      <c r="M665" s="451" t="s">
        <v>172</v>
      </c>
    </row>
    <row r="666" spans="5:13" s="30" customFormat="1" x14ac:dyDescent="0.25">
      <c r="E666" s="425" t="s">
        <v>247</v>
      </c>
      <c r="F666" s="125">
        <v>100</v>
      </c>
      <c r="G666" s="117">
        <v>190000</v>
      </c>
      <c r="H666" s="445">
        <v>1826000.73</v>
      </c>
      <c r="I666" s="622">
        <f t="shared" si="31"/>
        <v>0.10405253233387261</v>
      </c>
      <c r="J666" s="583">
        <v>18791000</v>
      </c>
      <c r="K666" s="572">
        <f t="shared" si="32"/>
        <v>10.405253233387262</v>
      </c>
      <c r="L666" s="491">
        <f t="shared" si="33"/>
        <v>40964.720795172674</v>
      </c>
      <c r="M666" s="451" t="s">
        <v>172</v>
      </c>
    </row>
    <row r="667" spans="5:13" s="30" customFormat="1" x14ac:dyDescent="0.25">
      <c r="E667" s="425" t="s">
        <v>248</v>
      </c>
      <c r="F667" s="125">
        <v>1</v>
      </c>
      <c r="G667" s="117">
        <v>200000</v>
      </c>
      <c r="H667" s="453">
        <v>1880000.72</v>
      </c>
      <c r="I667" s="622">
        <f t="shared" si="31"/>
        <v>0.10638293798100247</v>
      </c>
      <c r="J667" s="583">
        <v>197800</v>
      </c>
      <c r="K667" s="572">
        <f t="shared" si="32"/>
        <v>0.10638293798100247</v>
      </c>
      <c r="L667" s="491">
        <f t="shared" si="33"/>
        <v>40964.827178110652</v>
      </c>
      <c r="M667" s="451" t="s">
        <v>172</v>
      </c>
    </row>
    <row r="668" spans="5:13" s="30" customFormat="1" x14ac:dyDescent="0.25">
      <c r="E668" s="425" t="s">
        <v>248</v>
      </c>
      <c r="F668" s="125">
        <v>500</v>
      </c>
      <c r="G668" s="117">
        <v>200000</v>
      </c>
      <c r="H668" s="453">
        <v>1880000.72</v>
      </c>
      <c r="I668" s="622">
        <f t="shared" si="31"/>
        <v>0.10638293798100247</v>
      </c>
      <c r="J668" s="583">
        <v>98900000</v>
      </c>
      <c r="K668" s="572">
        <f t="shared" si="32"/>
        <v>53.191468990501235</v>
      </c>
      <c r="L668" s="491">
        <f t="shared" si="33"/>
        <v>41018.018647101155</v>
      </c>
      <c r="M668" s="451" t="s">
        <v>172</v>
      </c>
    </row>
    <row r="669" spans="5:13" s="30" customFormat="1" x14ac:dyDescent="0.25">
      <c r="E669" s="425" t="s">
        <v>248</v>
      </c>
      <c r="F669" s="125">
        <v>5</v>
      </c>
      <c r="G669" s="117">
        <v>200000</v>
      </c>
      <c r="H669" s="453">
        <v>1880000.72</v>
      </c>
      <c r="I669" s="622">
        <f t="shared" si="31"/>
        <v>0.10638293798100247</v>
      </c>
      <c r="J669" s="583">
        <v>989000</v>
      </c>
      <c r="K669" s="572">
        <f t="shared" si="32"/>
        <v>0.53191468990501234</v>
      </c>
      <c r="L669" s="491">
        <f t="shared" si="33"/>
        <v>41018.55056179106</v>
      </c>
      <c r="M669" s="451" t="s">
        <v>172</v>
      </c>
    </row>
    <row r="670" spans="5:13" s="30" customFormat="1" x14ac:dyDescent="0.25">
      <c r="E670" s="425" t="s">
        <v>248</v>
      </c>
      <c r="F670" s="125">
        <v>2</v>
      </c>
      <c r="G670" s="117">
        <v>200000</v>
      </c>
      <c r="H670" s="453">
        <v>1880000.72</v>
      </c>
      <c r="I670" s="622">
        <f t="shared" si="31"/>
        <v>0.10638293798100247</v>
      </c>
      <c r="J670" s="583">
        <v>395600</v>
      </c>
      <c r="K670" s="572">
        <f t="shared" si="32"/>
        <v>0.21276587596200494</v>
      </c>
      <c r="L670" s="491">
        <f t="shared" si="33"/>
        <v>41018.763327667024</v>
      </c>
      <c r="M670" s="451" t="s">
        <v>172</v>
      </c>
    </row>
    <row r="671" spans="5:13" s="30" customFormat="1" x14ac:dyDescent="0.25">
      <c r="E671" s="425" t="s">
        <v>248</v>
      </c>
      <c r="F671" s="125">
        <v>190</v>
      </c>
      <c r="G671" s="117">
        <v>200000</v>
      </c>
      <c r="H671" s="453">
        <v>1880000.72</v>
      </c>
      <c r="I671" s="622">
        <f t="shared" si="31"/>
        <v>0.10638293798100247</v>
      </c>
      <c r="J671" s="583">
        <v>37582000</v>
      </c>
      <c r="K671" s="572">
        <f t="shared" si="32"/>
        <v>20.212758216390469</v>
      </c>
      <c r="L671" s="491">
        <f t="shared" si="33"/>
        <v>41038.976085883412</v>
      </c>
      <c r="M671" s="451" t="s">
        <v>172</v>
      </c>
    </row>
    <row r="672" spans="5:13" s="30" customFormat="1" x14ac:dyDescent="0.25">
      <c r="E672" s="425" t="s">
        <v>248</v>
      </c>
      <c r="F672" s="125">
        <v>39</v>
      </c>
      <c r="G672" s="117">
        <v>200000</v>
      </c>
      <c r="H672" s="453">
        <v>1880000.72</v>
      </c>
      <c r="I672" s="622">
        <f t="shared" si="31"/>
        <v>0.10638293798100247</v>
      </c>
      <c r="J672" s="583">
        <v>7714200</v>
      </c>
      <c r="K672" s="572">
        <f t="shared" si="32"/>
        <v>4.1489345812590965</v>
      </c>
      <c r="L672" s="491">
        <f t="shared" si="33"/>
        <v>41043.125020464671</v>
      </c>
      <c r="M672" s="451" t="s">
        <v>172</v>
      </c>
    </row>
    <row r="673" spans="5:13" s="30" customFormat="1" x14ac:dyDescent="0.25">
      <c r="E673" s="425" t="s">
        <v>248</v>
      </c>
      <c r="F673" s="125">
        <v>27</v>
      </c>
      <c r="G673" s="117">
        <v>200000</v>
      </c>
      <c r="H673" s="453">
        <v>1880000.72</v>
      </c>
      <c r="I673" s="622">
        <f t="shared" si="31"/>
        <v>0.10638293798100247</v>
      </c>
      <c r="J673" s="583">
        <v>5340600</v>
      </c>
      <c r="K673" s="572">
        <f t="shared" si="32"/>
        <v>2.8723393254870668</v>
      </c>
      <c r="L673" s="491">
        <f t="shared" si="33"/>
        <v>41045.997359790155</v>
      </c>
      <c r="M673" s="451" t="s">
        <v>172</v>
      </c>
    </row>
    <row r="674" spans="5:13" s="30" customFormat="1" x14ac:dyDescent="0.25">
      <c r="E674" s="425" t="s">
        <v>248</v>
      </c>
      <c r="F674" s="125">
        <v>300</v>
      </c>
      <c r="G674" s="117">
        <v>195000</v>
      </c>
      <c r="H674" s="453">
        <v>1880000.72</v>
      </c>
      <c r="I674" s="622">
        <f t="shared" si="31"/>
        <v>0.10372336453147742</v>
      </c>
      <c r="J674" s="583">
        <v>57856500</v>
      </c>
      <c r="K674" s="572">
        <f t="shared" si="32"/>
        <v>31.117009359443223</v>
      </c>
      <c r="L674" s="491">
        <f t="shared" si="33"/>
        <v>41077.114369149596</v>
      </c>
      <c r="M674" s="451" t="s">
        <v>172</v>
      </c>
    </row>
    <row r="675" spans="5:13" s="30" customFormat="1" x14ac:dyDescent="0.25">
      <c r="E675" s="425" t="s">
        <v>248</v>
      </c>
      <c r="F675" s="125">
        <v>40</v>
      </c>
      <c r="G675" s="117">
        <v>195000</v>
      </c>
      <c r="H675" s="453">
        <v>1880000.72</v>
      </c>
      <c r="I675" s="622">
        <f t="shared" si="31"/>
        <v>0.10372336453147742</v>
      </c>
      <c r="J675" s="583">
        <v>7714200</v>
      </c>
      <c r="K675" s="572">
        <f t="shared" si="32"/>
        <v>4.1489345812590965</v>
      </c>
      <c r="L675" s="491">
        <f t="shared" si="33"/>
        <v>41081.263303730855</v>
      </c>
      <c r="M675" s="451" t="s">
        <v>172</v>
      </c>
    </row>
    <row r="676" spans="5:13" s="30" customFormat="1" x14ac:dyDescent="0.25">
      <c r="E676" s="425" t="s">
        <v>248</v>
      </c>
      <c r="F676" s="125">
        <v>85</v>
      </c>
      <c r="G676" s="117">
        <v>195000</v>
      </c>
      <c r="H676" s="453">
        <v>1880000.72</v>
      </c>
      <c r="I676" s="622">
        <f t="shared" si="31"/>
        <v>0.10372336453147742</v>
      </c>
      <c r="J676" s="583">
        <v>16392675</v>
      </c>
      <c r="K676" s="572">
        <f t="shared" si="32"/>
        <v>8.8164859851755804</v>
      </c>
      <c r="L676" s="491">
        <f t="shared" si="33"/>
        <v>41090.07978971603</v>
      </c>
      <c r="M676" s="451" t="s">
        <v>172</v>
      </c>
    </row>
    <row r="677" spans="5:13" s="30" customFormat="1" x14ac:dyDescent="0.25">
      <c r="E677" s="425" t="s">
        <v>248</v>
      </c>
      <c r="F677" s="125">
        <v>50</v>
      </c>
      <c r="G677" s="117">
        <v>195000</v>
      </c>
      <c r="H677" s="453">
        <v>1880000.72</v>
      </c>
      <c r="I677" s="622">
        <f t="shared" si="31"/>
        <v>0.10372336453147742</v>
      </c>
      <c r="J677" s="583">
        <v>9642750</v>
      </c>
      <c r="K677" s="572">
        <f t="shared" si="32"/>
        <v>5.1861682265738711</v>
      </c>
      <c r="L677" s="491">
        <f t="shared" si="33"/>
        <v>41095.265957942604</v>
      </c>
      <c r="M677" s="451" t="s">
        <v>172</v>
      </c>
    </row>
    <row r="678" spans="5:13" s="57" customFormat="1" x14ac:dyDescent="0.25">
      <c r="E678" s="553" t="s">
        <v>251</v>
      </c>
      <c r="F678" s="554">
        <v>4</v>
      </c>
      <c r="G678" s="69">
        <v>195000</v>
      </c>
      <c r="H678" s="555">
        <v>1892000</v>
      </c>
      <c r="I678" s="624">
        <f t="shared" si="31"/>
        <v>0.10306553911205074</v>
      </c>
      <c r="J678" s="587">
        <v>771420</v>
      </c>
      <c r="K678" s="586">
        <f t="shared" si="32"/>
        <v>0.41226215644820297</v>
      </c>
      <c r="L678" s="556">
        <f t="shared" si="33"/>
        <v>41095.678220099049</v>
      </c>
      <c r="M678" s="476" t="s">
        <v>172</v>
      </c>
    </row>
    <row r="679" spans="5:13" s="57" customFormat="1" x14ac:dyDescent="0.25">
      <c r="E679" s="425" t="s">
        <v>251</v>
      </c>
      <c r="F679" s="125">
        <v>3</v>
      </c>
      <c r="G679" s="117">
        <v>195000</v>
      </c>
      <c r="H679" s="455">
        <v>1892000</v>
      </c>
      <c r="I679" s="622">
        <f t="shared" si="31"/>
        <v>0.10306553911205074</v>
      </c>
      <c r="J679" s="533">
        <v>578565</v>
      </c>
      <c r="K679" s="572">
        <f t="shared" si="32"/>
        <v>0.30919661733615222</v>
      </c>
      <c r="L679" s="488">
        <f t="shared" si="33"/>
        <v>41095.987416716387</v>
      </c>
      <c r="M679" s="451" t="s">
        <v>172</v>
      </c>
    </row>
    <row r="680" spans="5:13" s="30" customFormat="1" x14ac:dyDescent="0.25">
      <c r="E680" s="425" t="s">
        <v>251</v>
      </c>
      <c r="F680" s="125">
        <v>298</v>
      </c>
      <c r="G680" s="117">
        <v>195000</v>
      </c>
      <c r="H680" s="455">
        <v>1892000</v>
      </c>
      <c r="I680" s="622">
        <f t="shared" si="31"/>
        <v>0.10306553911205074</v>
      </c>
      <c r="J680" s="533">
        <v>57470790</v>
      </c>
      <c r="K680" s="572">
        <f t="shared" si="32"/>
        <v>30.713530655391121</v>
      </c>
      <c r="L680" s="469">
        <f t="shared" si="33"/>
        <v>41126.700947371777</v>
      </c>
      <c r="M680" s="451" t="s">
        <v>172</v>
      </c>
    </row>
    <row r="681" spans="5:13" s="30" customFormat="1" x14ac:dyDescent="0.25">
      <c r="E681" s="425" t="s">
        <v>251</v>
      </c>
      <c r="F681" s="125">
        <v>11</v>
      </c>
      <c r="G681" s="117">
        <v>195000</v>
      </c>
      <c r="H681" s="455">
        <v>1892000</v>
      </c>
      <c r="I681" s="622">
        <f t="shared" si="31"/>
        <v>0.10306553911205074</v>
      </c>
      <c r="J681" s="533">
        <v>2121405</v>
      </c>
      <c r="K681" s="572">
        <f t="shared" si="32"/>
        <v>1.1337209302325582</v>
      </c>
      <c r="L681" s="469">
        <f t="shared" si="33"/>
        <v>41127.834668302006</v>
      </c>
      <c r="M681" s="451" t="s">
        <v>172</v>
      </c>
    </row>
    <row r="682" spans="5:13" s="30" customFormat="1" x14ac:dyDescent="0.25">
      <c r="E682" s="425" t="s">
        <v>252</v>
      </c>
      <c r="F682" s="125">
        <v>196</v>
      </c>
      <c r="G682" s="117">
        <v>195000</v>
      </c>
      <c r="H682" s="455">
        <v>1890000</v>
      </c>
      <c r="I682" s="622">
        <f t="shared" si="31"/>
        <v>0.10317460317460317</v>
      </c>
      <c r="J682" s="533">
        <v>37799580</v>
      </c>
      <c r="K682" s="572">
        <f t="shared" si="32"/>
        <v>20.222222222222221</v>
      </c>
      <c r="L682" s="469">
        <f t="shared" si="33"/>
        <v>41148.056890524225</v>
      </c>
      <c r="M682" s="451" t="s">
        <v>172</v>
      </c>
    </row>
    <row r="683" spans="5:13" s="30" customFormat="1" x14ac:dyDescent="0.25">
      <c r="E683" s="425" t="s">
        <v>252</v>
      </c>
      <c r="F683" s="125">
        <v>20</v>
      </c>
      <c r="G683" s="117">
        <v>195000</v>
      </c>
      <c r="H683" s="455">
        <v>1890000</v>
      </c>
      <c r="I683" s="622">
        <f t="shared" si="31"/>
        <v>0.10317460317460317</v>
      </c>
      <c r="J683" s="533">
        <v>3857100</v>
      </c>
      <c r="K683" s="572">
        <f t="shared" si="32"/>
        <v>2.0634920634920633</v>
      </c>
      <c r="L683" s="469">
        <f t="shared" si="33"/>
        <v>41150.120382587716</v>
      </c>
      <c r="M683" s="451" t="s">
        <v>172</v>
      </c>
    </row>
    <row r="684" spans="5:13" s="30" customFormat="1" x14ac:dyDescent="0.25">
      <c r="E684" s="425" t="s">
        <v>251</v>
      </c>
      <c r="F684" s="125">
        <v>1000</v>
      </c>
      <c r="G684" s="117">
        <v>192000</v>
      </c>
      <c r="H684" s="455">
        <v>1892000</v>
      </c>
      <c r="I684" s="625">
        <f t="shared" si="31"/>
        <v>0.1014799154334038</v>
      </c>
      <c r="J684" s="533">
        <v>189888000</v>
      </c>
      <c r="K684" s="582">
        <f t="shared" si="32"/>
        <v>101.4799154334038</v>
      </c>
      <c r="L684" s="469">
        <f t="shared" si="33"/>
        <v>41251.60029802112</v>
      </c>
      <c r="M684" s="451" t="s">
        <v>202</v>
      </c>
    </row>
    <row r="685" spans="5:13" s="30" customFormat="1" x14ac:dyDescent="0.25">
      <c r="E685" s="425" t="s">
        <v>252</v>
      </c>
      <c r="F685" s="125">
        <v>1925</v>
      </c>
      <c r="G685" s="117">
        <v>200000</v>
      </c>
      <c r="H685" s="444">
        <v>1890000</v>
      </c>
      <c r="I685" s="625">
        <f t="shared" si="31"/>
        <v>0.10582010582010581</v>
      </c>
      <c r="J685" s="533">
        <v>380765000</v>
      </c>
      <c r="K685" s="582">
        <f t="shared" si="32"/>
        <v>203.7037037037037</v>
      </c>
      <c r="L685" s="469">
        <f t="shared" si="33"/>
        <v>41455.30400172482</v>
      </c>
      <c r="M685" s="451" t="s">
        <v>202</v>
      </c>
    </row>
    <row r="686" spans="5:13" s="30" customFormat="1" x14ac:dyDescent="0.25">
      <c r="E686" s="425" t="s">
        <v>252</v>
      </c>
      <c r="F686" s="125">
        <v>1000</v>
      </c>
      <c r="G686" s="117">
        <v>200000</v>
      </c>
      <c r="H686" s="444">
        <v>1890000</v>
      </c>
      <c r="I686" s="625">
        <f t="shared" si="31"/>
        <v>0.10582010582010581</v>
      </c>
      <c r="J686" s="533">
        <v>197800000</v>
      </c>
      <c r="K686" s="582">
        <f t="shared" si="32"/>
        <v>105.82010582010581</v>
      </c>
      <c r="L686" s="469">
        <f t="shared" si="33"/>
        <v>41561.124107544929</v>
      </c>
      <c r="M686" s="451" t="s">
        <v>202</v>
      </c>
    </row>
    <row r="687" spans="5:13" s="30" customFormat="1" x14ac:dyDescent="0.25">
      <c r="E687" s="425" t="s">
        <v>252</v>
      </c>
      <c r="F687" s="125">
        <v>1000</v>
      </c>
      <c r="G687" s="117">
        <v>200000</v>
      </c>
      <c r="H687" s="444">
        <v>1890000</v>
      </c>
      <c r="I687" s="625">
        <f t="shared" si="31"/>
        <v>0.10582010582010581</v>
      </c>
      <c r="J687" s="533">
        <v>197800000</v>
      </c>
      <c r="K687" s="582">
        <f t="shared" si="32"/>
        <v>105.82010582010581</v>
      </c>
      <c r="L687" s="469">
        <f t="shared" si="33"/>
        <v>41666.944213365037</v>
      </c>
      <c r="M687" s="451" t="s">
        <v>202</v>
      </c>
    </row>
    <row r="688" spans="5:13" s="30" customFormat="1" x14ac:dyDescent="0.25">
      <c r="E688" s="425" t="s">
        <v>252</v>
      </c>
      <c r="F688" s="125">
        <v>1239</v>
      </c>
      <c r="G688" s="117">
        <v>193000</v>
      </c>
      <c r="H688" s="444">
        <v>1890000</v>
      </c>
      <c r="I688" s="625">
        <f t="shared" si="31"/>
        <v>0.10211640211640212</v>
      </c>
      <c r="J688" s="533">
        <v>236496603</v>
      </c>
      <c r="K688" s="582">
        <f t="shared" si="32"/>
        <v>126.52222222222223</v>
      </c>
      <c r="L688" s="469">
        <f t="shared" si="33"/>
        <v>41793.466435587259</v>
      </c>
      <c r="M688" s="451" t="s">
        <v>202</v>
      </c>
    </row>
    <row r="689" spans="5:13" s="30" customFormat="1" x14ac:dyDescent="0.25">
      <c r="E689" s="425" t="s">
        <v>252</v>
      </c>
      <c r="F689" s="125">
        <v>2150</v>
      </c>
      <c r="G689" s="117">
        <v>193000</v>
      </c>
      <c r="H689" s="444">
        <v>1890000</v>
      </c>
      <c r="I689" s="625">
        <f t="shared" si="31"/>
        <v>0.10211640211640212</v>
      </c>
      <c r="J689" s="533">
        <v>410385550</v>
      </c>
      <c r="K689" s="582">
        <f t="shared" si="32"/>
        <v>219.55026455026456</v>
      </c>
      <c r="L689" s="469">
        <f t="shared" si="33"/>
        <v>42013.016700137523</v>
      </c>
      <c r="M689" s="451" t="s">
        <v>202</v>
      </c>
    </row>
    <row r="690" spans="5:13" s="30" customFormat="1" x14ac:dyDescent="0.25">
      <c r="E690" s="425" t="s">
        <v>252</v>
      </c>
      <c r="F690" s="125">
        <v>1500</v>
      </c>
      <c r="G690" s="117">
        <v>193000</v>
      </c>
      <c r="H690" s="444">
        <v>1890000</v>
      </c>
      <c r="I690" s="625">
        <f t="shared" si="31"/>
        <v>0.10211640211640212</v>
      </c>
      <c r="J690" s="533">
        <v>286315500</v>
      </c>
      <c r="K690" s="582">
        <f t="shared" si="32"/>
        <v>153.17460317460319</v>
      </c>
      <c r="L690" s="469">
        <f t="shared" si="33"/>
        <v>42166.191303312124</v>
      </c>
      <c r="M690" s="451" t="s">
        <v>202</v>
      </c>
    </row>
    <row r="691" spans="5:13" s="30" customFormat="1" x14ac:dyDescent="0.25">
      <c r="E691" s="425" t="s">
        <v>252</v>
      </c>
      <c r="F691" s="125">
        <v>10000</v>
      </c>
      <c r="G691" s="117">
        <v>195000</v>
      </c>
      <c r="H691" s="444">
        <v>1890000</v>
      </c>
      <c r="I691" s="625">
        <f t="shared" si="31"/>
        <v>0.10317460317460317</v>
      </c>
      <c r="J691" s="533">
        <v>1928550000</v>
      </c>
      <c r="K691" s="582">
        <f t="shared" si="32"/>
        <v>1031.7460317460316</v>
      </c>
      <c r="L691" s="469">
        <f t="shared" si="33"/>
        <v>43197.937335058152</v>
      </c>
      <c r="M691" s="451" t="s">
        <v>202</v>
      </c>
    </row>
    <row r="692" spans="5:13" s="30" customFormat="1" x14ac:dyDescent="0.25">
      <c r="E692" s="425" t="s">
        <v>253</v>
      </c>
      <c r="F692" s="125">
        <v>10000</v>
      </c>
      <c r="G692" s="117">
        <v>200000</v>
      </c>
      <c r="H692" s="430">
        <v>1882000</v>
      </c>
      <c r="I692" s="625">
        <f t="shared" si="31"/>
        <v>0.10626992561105207</v>
      </c>
      <c r="J692" s="533">
        <v>1978000000</v>
      </c>
      <c r="K692" s="582">
        <f t="shared" si="32"/>
        <v>1062.6992561105208</v>
      </c>
      <c r="L692" s="469">
        <f t="shared" si="33"/>
        <v>44260.636591168673</v>
      </c>
      <c r="M692" s="451" t="s">
        <v>202</v>
      </c>
    </row>
    <row r="693" spans="5:13" s="30" customFormat="1" x14ac:dyDescent="0.25">
      <c r="E693" s="425" t="s">
        <v>253</v>
      </c>
      <c r="F693" s="125">
        <v>1727</v>
      </c>
      <c r="G693" s="117">
        <v>200000</v>
      </c>
      <c r="H693" s="455">
        <v>1882000</v>
      </c>
      <c r="I693" s="622">
        <f t="shared" si="31"/>
        <v>0.10626992561105207</v>
      </c>
      <c r="J693" s="533">
        <v>341600600</v>
      </c>
      <c r="K693" s="572">
        <f t="shared" si="32"/>
        <v>183.52816153028692</v>
      </c>
      <c r="L693" s="469">
        <f t="shared" si="33"/>
        <v>44444.164752698962</v>
      </c>
      <c r="M693" s="451" t="s">
        <v>172</v>
      </c>
    </row>
    <row r="694" spans="5:13" s="30" customFormat="1" x14ac:dyDescent="0.25">
      <c r="E694" s="425" t="s">
        <v>253</v>
      </c>
      <c r="F694" s="125">
        <v>240</v>
      </c>
      <c r="G694" s="117">
        <v>195100</v>
      </c>
      <c r="H694" s="455">
        <v>1882000</v>
      </c>
      <c r="I694" s="622">
        <f t="shared" si="31"/>
        <v>0.10366631243358129</v>
      </c>
      <c r="J694" s="533">
        <v>46308936</v>
      </c>
      <c r="K694" s="572">
        <f t="shared" si="32"/>
        <v>24.879914984059511</v>
      </c>
      <c r="L694" s="469">
        <f t="shared" si="33"/>
        <v>44469.044667683018</v>
      </c>
      <c r="M694" s="451" t="s">
        <v>172</v>
      </c>
    </row>
    <row r="695" spans="5:13" s="30" customFormat="1" x14ac:dyDescent="0.25">
      <c r="E695" s="425" t="s">
        <v>253</v>
      </c>
      <c r="F695" s="125">
        <v>55</v>
      </c>
      <c r="G695" s="117">
        <v>195010</v>
      </c>
      <c r="H695" s="455">
        <v>1882000</v>
      </c>
      <c r="I695" s="622">
        <f t="shared" si="31"/>
        <v>0.10361849096705632</v>
      </c>
      <c r="J695" s="533">
        <v>10607568.949999999</v>
      </c>
      <c r="K695" s="572">
        <f t="shared" si="32"/>
        <v>5.6990170031880973</v>
      </c>
      <c r="L695" s="469">
        <f t="shared" si="33"/>
        <v>44474.743684686204</v>
      </c>
      <c r="M695" s="451" t="s">
        <v>172</v>
      </c>
    </row>
    <row r="696" spans="5:13" s="30" customFormat="1" x14ac:dyDescent="0.25">
      <c r="E696" s="425" t="s">
        <v>253</v>
      </c>
      <c r="F696" s="125">
        <v>10</v>
      </c>
      <c r="G696" s="117">
        <v>195000</v>
      </c>
      <c r="H696" s="455">
        <v>1882000</v>
      </c>
      <c r="I696" s="622">
        <f t="shared" si="31"/>
        <v>0.10361317747077577</v>
      </c>
      <c r="J696" s="533">
        <v>1928550</v>
      </c>
      <c r="K696" s="572">
        <f t="shared" si="32"/>
        <v>1.0361317747077576</v>
      </c>
      <c r="L696" s="469">
        <f t="shared" si="33"/>
        <v>44475.779816460912</v>
      </c>
      <c r="M696" s="451" t="s">
        <v>172</v>
      </c>
    </row>
    <row r="697" spans="5:13" s="30" customFormat="1" x14ac:dyDescent="0.25">
      <c r="E697" s="425" t="s">
        <v>253</v>
      </c>
      <c r="F697" s="125">
        <v>102</v>
      </c>
      <c r="G697" s="117">
        <v>195000</v>
      </c>
      <c r="H697" s="455">
        <v>1882000</v>
      </c>
      <c r="I697" s="622">
        <f t="shared" si="31"/>
        <v>0.10361317747077577</v>
      </c>
      <c r="J697" s="533">
        <v>19671210</v>
      </c>
      <c r="K697" s="572">
        <f t="shared" si="32"/>
        <v>10.568544102019128</v>
      </c>
      <c r="L697" s="469">
        <f t="shared" si="33"/>
        <v>44486.34836056293</v>
      </c>
      <c r="M697" s="451" t="s">
        <v>172</v>
      </c>
    </row>
    <row r="698" spans="5:13" s="30" customFormat="1" x14ac:dyDescent="0.25">
      <c r="E698" s="425" t="s">
        <v>253</v>
      </c>
      <c r="F698" s="125">
        <v>114</v>
      </c>
      <c r="G698" s="117">
        <v>195000</v>
      </c>
      <c r="H698" s="455">
        <v>1882000</v>
      </c>
      <c r="I698" s="622">
        <f t="shared" si="31"/>
        <v>0.10361317747077577</v>
      </c>
      <c r="J698" s="533">
        <v>21985470</v>
      </c>
      <c r="K698" s="572">
        <f t="shared" si="32"/>
        <v>11.811902231668437</v>
      </c>
      <c r="L698" s="469">
        <f t="shared" si="33"/>
        <v>44498.160262794598</v>
      </c>
      <c r="M698" s="451" t="s">
        <v>172</v>
      </c>
    </row>
    <row r="699" spans="5:13" s="30" customFormat="1" x14ac:dyDescent="0.25">
      <c r="E699" s="425" t="s">
        <v>253</v>
      </c>
      <c r="F699" s="125">
        <v>4920</v>
      </c>
      <c r="G699" s="117">
        <v>195000</v>
      </c>
      <c r="H699" s="455">
        <v>1882000</v>
      </c>
      <c r="I699" s="622">
        <f t="shared" si="31"/>
        <v>0.10361317747077577</v>
      </c>
      <c r="J699" s="533">
        <v>948846600</v>
      </c>
      <c r="K699" s="572">
        <f t="shared" si="32"/>
        <v>509.77683315621675</v>
      </c>
      <c r="L699" s="469">
        <f t="shared" si="33"/>
        <v>45007.937095950816</v>
      </c>
      <c r="M699" s="451" t="s">
        <v>172</v>
      </c>
    </row>
    <row r="700" spans="5:13" s="30" customFormat="1" x14ac:dyDescent="0.25">
      <c r="E700" s="425" t="s">
        <v>254</v>
      </c>
      <c r="F700" s="125">
        <v>35</v>
      </c>
      <c r="G700" s="117">
        <v>201010</v>
      </c>
      <c r="H700" s="455">
        <v>1882000</v>
      </c>
      <c r="I700" s="622">
        <f t="shared" si="31"/>
        <v>0.10680658873538788</v>
      </c>
      <c r="J700" s="533">
        <v>6957961.1500000004</v>
      </c>
      <c r="K700" s="572">
        <f t="shared" si="32"/>
        <v>3.7382306057385759</v>
      </c>
      <c r="L700" s="469">
        <f t="shared" si="33"/>
        <v>45011.675326556557</v>
      </c>
      <c r="M700" s="451" t="s">
        <v>172</v>
      </c>
    </row>
    <row r="701" spans="5:13" s="30" customFormat="1" x14ac:dyDescent="0.25">
      <c r="E701" s="425" t="s">
        <v>254</v>
      </c>
      <c r="F701" s="125">
        <v>959</v>
      </c>
      <c r="G701" s="117">
        <v>201000</v>
      </c>
      <c r="H701" s="455">
        <v>1882000</v>
      </c>
      <c r="I701" s="622">
        <f t="shared" si="31"/>
        <v>0.10680127523910733</v>
      </c>
      <c r="J701" s="533">
        <v>190638651</v>
      </c>
      <c r="K701" s="572">
        <f t="shared" si="32"/>
        <v>102.42242295430393</v>
      </c>
      <c r="L701" s="469">
        <f t="shared" si="33"/>
        <v>45114.09774951086</v>
      </c>
      <c r="M701" s="451" t="s">
        <v>172</v>
      </c>
    </row>
    <row r="702" spans="5:13" s="30" customFormat="1" x14ac:dyDescent="0.25">
      <c r="E702" s="425" t="s">
        <v>254</v>
      </c>
      <c r="F702" s="125">
        <v>5</v>
      </c>
      <c r="G702" s="117">
        <v>200000</v>
      </c>
      <c r="H702" s="455">
        <v>1882000</v>
      </c>
      <c r="I702" s="622">
        <f t="shared" si="31"/>
        <v>0.10626992561105207</v>
      </c>
      <c r="J702" s="533">
        <v>989000</v>
      </c>
      <c r="K702" s="572">
        <f t="shared" si="32"/>
        <v>0.53134962805526031</v>
      </c>
      <c r="L702" s="469">
        <f t="shared" si="33"/>
        <v>45114.629099138918</v>
      </c>
      <c r="M702" s="451" t="s">
        <v>172</v>
      </c>
    </row>
    <row r="703" spans="5:13" s="30" customFormat="1" x14ac:dyDescent="0.25">
      <c r="E703" s="425" t="s">
        <v>254</v>
      </c>
      <c r="F703" s="125">
        <v>260</v>
      </c>
      <c r="G703" s="117">
        <v>200000</v>
      </c>
      <c r="H703" s="455">
        <v>1882000</v>
      </c>
      <c r="I703" s="622">
        <f t="shared" si="31"/>
        <v>0.10626992561105207</v>
      </c>
      <c r="J703" s="533">
        <v>51428000</v>
      </c>
      <c r="K703" s="572">
        <f t="shared" si="32"/>
        <v>27.630180658873538</v>
      </c>
      <c r="L703" s="469">
        <f t="shared" si="33"/>
        <v>45142.259279797792</v>
      </c>
      <c r="M703" s="451" t="s">
        <v>172</v>
      </c>
    </row>
    <row r="704" spans="5:13" s="30" customFormat="1" x14ac:dyDescent="0.25">
      <c r="E704" s="425" t="s">
        <v>254</v>
      </c>
      <c r="F704" s="125">
        <v>1800</v>
      </c>
      <c r="G704" s="117">
        <v>200000</v>
      </c>
      <c r="H704" s="455">
        <v>1882000</v>
      </c>
      <c r="I704" s="622">
        <f t="shared" si="31"/>
        <v>0.10626992561105207</v>
      </c>
      <c r="J704" s="533">
        <v>356040000</v>
      </c>
      <c r="K704" s="572">
        <f t="shared" si="32"/>
        <v>191.28586609989372</v>
      </c>
      <c r="L704" s="469">
        <f t="shared" si="33"/>
        <v>45333.54514589769</v>
      </c>
      <c r="M704" s="451" t="s">
        <v>172</v>
      </c>
    </row>
    <row r="705" spans="5:13" s="30" customFormat="1" x14ac:dyDescent="0.25">
      <c r="E705" s="425" t="s">
        <v>254</v>
      </c>
      <c r="F705" s="125">
        <v>3000</v>
      </c>
      <c r="G705" s="117">
        <v>200000</v>
      </c>
      <c r="H705" s="455">
        <v>1882000</v>
      </c>
      <c r="I705" s="622">
        <f t="shared" si="31"/>
        <v>0.10626992561105207</v>
      </c>
      <c r="J705" s="533">
        <v>593400000</v>
      </c>
      <c r="K705" s="572">
        <f t="shared" si="32"/>
        <v>318.80977683315621</v>
      </c>
      <c r="L705" s="469">
        <f t="shared" si="33"/>
        <v>45652.354922730847</v>
      </c>
      <c r="M705" s="451" t="s">
        <v>172</v>
      </c>
    </row>
    <row r="706" spans="5:13" s="30" customFormat="1" x14ac:dyDescent="0.25">
      <c r="E706" s="425" t="s">
        <v>254</v>
      </c>
      <c r="F706" s="125">
        <v>78</v>
      </c>
      <c r="G706" s="117">
        <v>200010</v>
      </c>
      <c r="H706" s="455">
        <v>1882000</v>
      </c>
      <c r="I706" s="622">
        <f t="shared" si="31"/>
        <v>0.10627523910733262</v>
      </c>
      <c r="J706" s="533">
        <v>15429171.42</v>
      </c>
      <c r="K706" s="572">
        <f t="shared" si="32"/>
        <v>8.2894686503719441</v>
      </c>
      <c r="L706" s="469">
        <f t="shared" si="33"/>
        <v>45660.644391381218</v>
      </c>
      <c r="M706" s="451" t="s">
        <v>172</v>
      </c>
    </row>
    <row r="707" spans="5:13" s="30" customFormat="1" x14ac:dyDescent="0.25">
      <c r="E707" s="425" t="s">
        <v>254</v>
      </c>
      <c r="F707" s="125">
        <v>99</v>
      </c>
      <c r="G707" s="117">
        <v>200000</v>
      </c>
      <c r="H707" s="455">
        <v>1882000</v>
      </c>
      <c r="I707" s="622">
        <f t="shared" si="31"/>
        <v>0.10626992561105207</v>
      </c>
      <c r="J707" s="533">
        <v>19582200</v>
      </c>
      <c r="K707" s="572">
        <f t="shared" si="32"/>
        <v>10.520722635494154</v>
      </c>
      <c r="L707" s="469">
        <f t="shared" si="33"/>
        <v>45671.165114016709</v>
      </c>
      <c r="M707" s="451" t="s">
        <v>172</v>
      </c>
    </row>
    <row r="708" spans="5:13" s="30" customFormat="1" x14ac:dyDescent="0.25">
      <c r="E708" s="425" t="s">
        <v>254</v>
      </c>
      <c r="F708" s="125">
        <v>180</v>
      </c>
      <c r="G708" s="117">
        <v>200000</v>
      </c>
      <c r="H708" s="455">
        <v>1882000</v>
      </c>
      <c r="I708" s="622">
        <f t="shared" si="31"/>
        <v>0.10626992561105207</v>
      </c>
      <c r="J708" s="533">
        <v>35604000</v>
      </c>
      <c r="K708" s="572">
        <f t="shared" si="32"/>
        <v>19.128586609989373</v>
      </c>
      <c r="L708" s="469">
        <f t="shared" si="33"/>
        <v>45690.293700626695</v>
      </c>
      <c r="M708" s="451" t="s">
        <v>172</v>
      </c>
    </row>
    <row r="709" spans="5:13" s="30" customFormat="1" x14ac:dyDescent="0.25">
      <c r="E709" s="425" t="s">
        <v>254</v>
      </c>
      <c r="F709" s="125">
        <v>20</v>
      </c>
      <c r="G709" s="117">
        <v>200000</v>
      </c>
      <c r="H709" s="455">
        <v>1882000</v>
      </c>
      <c r="I709" s="622">
        <f t="shared" si="31"/>
        <v>0.10626992561105207</v>
      </c>
      <c r="J709" s="533">
        <v>3956000</v>
      </c>
      <c r="K709" s="572">
        <f t="shared" si="32"/>
        <v>2.1253985122210413</v>
      </c>
      <c r="L709" s="469">
        <f t="shared" si="33"/>
        <v>45692.419099138919</v>
      </c>
      <c r="M709" s="451" t="s">
        <v>172</v>
      </c>
    </row>
    <row r="710" spans="5:13" s="30" customFormat="1" x14ac:dyDescent="0.25">
      <c r="E710" s="425" t="s">
        <v>255</v>
      </c>
      <c r="F710" s="26">
        <v>3</v>
      </c>
      <c r="G710" s="27">
        <v>210000</v>
      </c>
      <c r="H710" s="453">
        <v>1840588.68</v>
      </c>
      <c r="I710" s="622">
        <f t="shared" si="31"/>
        <v>0.11409393216522445</v>
      </c>
      <c r="J710" s="533">
        <v>623070</v>
      </c>
      <c r="K710" s="572">
        <f t="shared" si="32"/>
        <v>0.34228179649567336</v>
      </c>
      <c r="L710" s="469">
        <f t="shared" si="33"/>
        <v>45692.761380935415</v>
      </c>
      <c r="M710" s="451" t="s">
        <v>172</v>
      </c>
    </row>
    <row r="711" spans="5:13" s="30" customFormat="1" x14ac:dyDescent="0.25">
      <c r="E711" s="425" t="s">
        <v>255</v>
      </c>
      <c r="F711" s="26">
        <v>54</v>
      </c>
      <c r="G711" s="27">
        <v>211000</v>
      </c>
      <c r="H711" s="453">
        <v>1840588.68</v>
      </c>
      <c r="I711" s="622">
        <f t="shared" si="31"/>
        <v>0.11463723660410646</v>
      </c>
      <c r="J711" s="533">
        <v>11268666</v>
      </c>
      <c r="K711" s="588">
        <f t="shared" si="32"/>
        <v>6.1904107766217491</v>
      </c>
      <c r="L711" s="469">
        <f t="shared" si="33"/>
        <v>45698.951791712039</v>
      </c>
      <c r="M711" s="451" t="s">
        <v>172</v>
      </c>
    </row>
    <row r="712" spans="5:13" s="30" customFormat="1" x14ac:dyDescent="0.25">
      <c r="E712" s="425" t="s">
        <v>255</v>
      </c>
      <c r="F712" s="26">
        <v>20</v>
      </c>
      <c r="G712" s="27">
        <v>200000</v>
      </c>
      <c r="H712" s="453">
        <v>1840588.68</v>
      </c>
      <c r="I712" s="622">
        <f t="shared" si="31"/>
        <v>0.10866088777640423</v>
      </c>
      <c r="J712" s="533">
        <v>3956000</v>
      </c>
      <c r="K712" s="572">
        <f t="shared" si="32"/>
        <v>2.1732177555280847</v>
      </c>
      <c r="L712" s="469">
        <f t="shared" si="33"/>
        <v>45701.125009467571</v>
      </c>
      <c r="M712" s="451" t="s">
        <v>172</v>
      </c>
    </row>
    <row r="713" spans="5:13" s="30" customFormat="1" x14ac:dyDescent="0.25">
      <c r="E713" s="425" t="s">
        <v>255</v>
      </c>
      <c r="F713" s="26">
        <v>55</v>
      </c>
      <c r="G713" s="27">
        <v>200000</v>
      </c>
      <c r="H713" s="453">
        <v>1840588.68</v>
      </c>
      <c r="I713" s="622">
        <f t="shared" si="31"/>
        <v>0.10866088777640423</v>
      </c>
      <c r="J713" s="533">
        <v>10879000</v>
      </c>
      <c r="K713" s="572">
        <f t="shared" si="32"/>
        <v>5.9763488277022327</v>
      </c>
      <c r="L713" s="469">
        <f t="shared" si="33"/>
        <v>45707.101358295273</v>
      </c>
      <c r="M713" s="451" t="s">
        <v>172</v>
      </c>
    </row>
    <row r="714" spans="5:13" s="30" customFormat="1" x14ac:dyDescent="0.25">
      <c r="E714" s="425" t="s">
        <v>255</v>
      </c>
      <c r="F714" s="26">
        <v>37</v>
      </c>
      <c r="G714" s="27">
        <v>200000</v>
      </c>
      <c r="H714" s="453">
        <v>1840588.68</v>
      </c>
      <c r="I714" s="622">
        <f t="shared" si="31"/>
        <v>0.10866088777640423</v>
      </c>
      <c r="J714" s="533">
        <v>7318600</v>
      </c>
      <c r="K714" s="572">
        <f t="shared" si="32"/>
        <v>4.0204528477269568</v>
      </c>
      <c r="L714" s="469">
        <f t="shared" si="33"/>
        <v>45711.121811142999</v>
      </c>
      <c r="M714" s="451" t="s">
        <v>172</v>
      </c>
    </row>
    <row r="715" spans="5:13" s="30" customFormat="1" x14ac:dyDescent="0.25">
      <c r="E715" s="425" t="s">
        <v>256</v>
      </c>
      <c r="F715" s="26">
        <v>350</v>
      </c>
      <c r="G715" s="27">
        <v>210000</v>
      </c>
      <c r="H715" s="453">
        <v>1836221.55</v>
      </c>
      <c r="I715" s="622">
        <f t="shared" si="31"/>
        <v>0.11436528451591257</v>
      </c>
      <c r="J715" s="533">
        <v>72691500</v>
      </c>
      <c r="K715" s="572">
        <f t="shared" si="32"/>
        <v>40.027849580569402</v>
      </c>
      <c r="L715" s="469">
        <f t="shared" si="33"/>
        <v>45751.149660723568</v>
      </c>
      <c r="M715" s="451" t="s">
        <v>172</v>
      </c>
    </row>
    <row r="716" spans="5:13" s="30" customFormat="1" x14ac:dyDescent="0.25">
      <c r="E716" s="425" t="s">
        <v>256</v>
      </c>
      <c r="F716" s="26">
        <v>40</v>
      </c>
      <c r="G716" s="27">
        <v>200000</v>
      </c>
      <c r="H716" s="453">
        <v>1836221.55</v>
      </c>
      <c r="I716" s="622">
        <f t="shared" ref="I716:I779" si="34">G716/H716</f>
        <v>0.10891931858658341</v>
      </c>
      <c r="J716" s="533">
        <v>7912000</v>
      </c>
      <c r="K716" s="572">
        <f t="shared" ref="K716:K779" si="35">F716*I716</f>
        <v>4.3567727434633365</v>
      </c>
      <c r="L716" s="469">
        <f t="shared" si="33"/>
        <v>45755.506433467031</v>
      </c>
      <c r="M716" s="451" t="s">
        <v>172</v>
      </c>
    </row>
    <row r="717" spans="5:13" s="30" customFormat="1" x14ac:dyDescent="0.25">
      <c r="E717" s="425" t="s">
        <v>256</v>
      </c>
      <c r="F717" s="26">
        <v>14</v>
      </c>
      <c r="G717" s="27">
        <v>200000</v>
      </c>
      <c r="H717" s="453">
        <v>1836221.55</v>
      </c>
      <c r="I717" s="622">
        <f t="shared" si="34"/>
        <v>0.10891931858658341</v>
      </c>
      <c r="J717" s="533">
        <v>2769200</v>
      </c>
      <c r="K717" s="572">
        <f t="shared" si="35"/>
        <v>1.5248704602121677</v>
      </c>
      <c r="L717" s="469">
        <f t="shared" ref="L717:L780" si="36">L716+K717</f>
        <v>45757.031303927244</v>
      </c>
      <c r="M717" s="451" t="s">
        <v>172</v>
      </c>
    </row>
    <row r="718" spans="5:13" s="30" customFormat="1" x14ac:dyDescent="0.25">
      <c r="E718" s="425" t="s">
        <v>256</v>
      </c>
      <c r="F718" s="26">
        <v>48</v>
      </c>
      <c r="G718" s="27">
        <v>200000</v>
      </c>
      <c r="H718" s="453">
        <v>1836221.55</v>
      </c>
      <c r="I718" s="622">
        <f t="shared" si="34"/>
        <v>0.10891931858658341</v>
      </c>
      <c r="J718" s="533">
        <v>9494400</v>
      </c>
      <c r="K718" s="572">
        <f t="shared" si="35"/>
        <v>5.2281272921560031</v>
      </c>
      <c r="L718" s="469">
        <f t="shared" si="36"/>
        <v>45762.259431219398</v>
      </c>
      <c r="M718" s="451" t="s">
        <v>172</v>
      </c>
    </row>
    <row r="719" spans="5:13" s="30" customFormat="1" x14ac:dyDescent="0.25">
      <c r="E719" s="425" t="s">
        <v>256</v>
      </c>
      <c r="F719" s="26">
        <v>55</v>
      </c>
      <c r="G719" s="27">
        <v>200000</v>
      </c>
      <c r="H719" s="453">
        <v>1836221.55</v>
      </c>
      <c r="I719" s="622">
        <f t="shared" si="34"/>
        <v>0.10891931858658341</v>
      </c>
      <c r="J719" s="533">
        <v>10879000</v>
      </c>
      <c r="K719" s="572">
        <f t="shared" si="35"/>
        <v>5.9905625222620875</v>
      </c>
      <c r="L719" s="469">
        <f t="shared" si="36"/>
        <v>45768.249993741658</v>
      </c>
      <c r="M719" s="451" t="s">
        <v>172</v>
      </c>
    </row>
    <row r="720" spans="5:13" s="30" customFormat="1" x14ac:dyDescent="0.25">
      <c r="E720" s="425" t="s">
        <v>256</v>
      </c>
      <c r="F720" s="26">
        <v>35</v>
      </c>
      <c r="G720" s="27">
        <v>200000</v>
      </c>
      <c r="H720" s="453">
        <v>1836221.55</v>
      </c>
      <c r="I720" s="622">
        <f t="shared" si="34"/>
        <v>0.10891931858658341</v>
      </c>
      <c r="J720" s="533">
        <v>6923000</v>
      </c>
      <c r="K720" s="572">
        <f t="shared" si="35"/>
        <v>3.8121761505304192</v>
      </c>
      <c r="L720" s="469">
        <f t="shared" si="36"/>
        <v>45772.06216989219</v>
      </c>
      <c r="M720" s="451" t="s">
        <v>172</v>
      </c>
    </row>
    <row r="721" spans="5:13" s="30" customFormat="1" x14ac:dyDescent="0.25">
      <c r="E721" s="425" t="s">
        <v>256</v>
      </c>
      <c r="F721" s="26">
        <v>19</v>
      </c>
      <c r="G721" s="27">
        <v>200000</v>
      </c>
      <c r="H721" s="453">
        <v>1836221.55</v>
      </c>
      <c r="I721" s="622">
        <f t="shared" si="34"/>
        <v>0.10891931858658341</v>
      </c>
      <c r="J721" s="533">
        <v>3758200</v>
      </c>
      <c r="K721" s="572">
        <f t="shared" si="35"/>
        <v>2.0694670531450847</v>
      </c>
      <c r="L721" s="469">
        <f t="shared" si="36"/>
        <v>45774.131636945334</v>
      </c>
      <c r="M721" s="451" t="s">
        <v>172</v>
      </c>
    </row>
    <row r="722" spans="5:13" s="30" customFormat="1" x14ac:dyDescent="0.25">
      <c r="E722" s="425" t="s">
        <v>257</v>
      </c>
      <c r="F722" s="26">
        <v>10</v>
      </c>
      <c r="G722" s="27">
        <v>199990</v>
      </c>
      <c r="H722" s="453">
        <v>1832757.41</v>
      </c>
      <c r="I722" s="622">
        <f t="shared" si="34"/>
        <v>0.10911973341851064</v>
      </c>
      <c r="J722" s="533">
        <v>1977901.1</v>
      </c>
      <c r="K722" s="572">
        <f t="shared" si="35"/>
        <v>1.0911973341851064</v>
      </c>
      <c r="L722" s="469">
        <f t="shared" si="36"/>
        <v>45775.222834279521</v>
      </c>
      <c r="M722" s="451" t="s">
        <v>172</v>
      </c>
    </row>
    <row r="723" spans="5:13" s="30" customFormat="1" x14ac:dyDescent="0.25">
      <c r="E723" s="425" t="s">
        <v>257</v>
      </c>
      <c r="F723" s="26">
        <v>5</v>
      </c>
      <c r="G723" s="27">
        <v>199990</v>
      </c>
      <c r="H723" s="453">
        <v>1832757.41</v>
      </c>
      <c r="I723" s="622">
        <f t="shared" si="34"/>
        <v>0.10911973341851064</v>
      </c>
      <c r="J723" s="533">
        <v>988950.55</v>
      </c>
      <c r="K723" s="572">
        <f t="shared" si="35"/>
        <v>0.54559866709255322</v>
      </c>
      <c r="L723" s="469">
        <f t="shared" si="36"/>
        <v>45775.768432946614</v>
      </c>
      <c r="M723" s="451" t="s">
        <v>172</v>
      </c>
    </row>
    <row r="724" spans="5:13" s="30" customFormat="1" x14ac:dyDescent="0.25">
      <c r="E724" s="425" t="s">
        <v>257</v>
      </c>
      <c r="F724" s="26">
        <v>49</v>
      </c>
      <c r="G724" s="27">
        <v>199990</v>
      </c>
      <c r="H724" s="453">
        <v>1832757.41</v>
      </c>
      <c r="I724" s="622">
        <f t="shared" si="34"/>
        <v>0.10911973341851064</v>
      </c>
      <c r="J724" s="533">
        <v>9691715.3900000006</v>
      </c>
      <c r="K724" s="572">
        <f t="shared" si="35"/>
        <v>5.3468669375070217</v>
      </c>
      <c r="L724" s="469">
        <f t="shared" si="36"/>
        <v>45781.115299884121</v>
      </c>
      <c r="M724" s="451" t="s">
        <v>172</v>
      </c>
    </row>
    <row r="725" spans="5:13" s="30" customFormat="1" x14ac:dyDescent="0.25">
      <c r="E725" s="425" t="s">
        <v>257</v>
      </c>
      <c r="F725" s="26">
        <v>2000</v>
      </c>
      <c r="G725" s="27">
        <v>199990</v>
      </c>
      <c r="H725" s="453">
        <v>1832757.41</v>
      </c>
      <c r="I725" s="622">
        <f t="shared" si="34"/>
        <v>0.10911973341851064</v>
      </c>
      <c r="J725" s="533">
        <v>395580220</v>
      </c>
      <c r="K725" s="572">
        <f t="shared" si="35"/>
        <v>218.23946683702127</v>
      </c>
      <c r="L725" s="469">
        <f t="shared" si="36"/>
        <v>45999.354766721139</v>
      </c>
      <c r="M725" s="451" t="s">
        <v>172</v>
      </c>
    </row>
    <row r="726" spans="5:13" s="30" customFormat="1" x14ac:dyDescent="0.25">
      <c r="E726" s="425" t="s">
        <v>257</v>
      </c>
      <c r="F726" s="26">
        <v>100</v>
      </c>
      <c r="G726" s="27">
        <v>195000</v>
      </c>
      <c r="H726" s="453">
        <v>1832757.41</v>
      </c>
      <c r="I726" s="622">
        <f t="shared" si="34"/>
        <v>0.10639705993604467</v>
      </c>
      <c r="J726" s="533">
        <v>19285500</v>
      </c>
      <c r="K726" s="572">
        <f t="shared" si="35"/>
        <v>10.639705993604467</v>
      </c>
      <c r="L726" s="469">
        <f t="shared" si="36"/>
        <v>46009.994472714745</v>
      </c>
      <c r="M726" s="451" t="s">
        <v>172</v>
      </c>
    </row>
    <row r="727" spans="5:13" s="30" customFormat="1" x14ac:dyDescent="0.25">
      <c r="E727" s="425" t="s">
        <v>257</v>
      </c>
      <c r="F727" s="26">
        <v>500</v>
      </c>
      <c r="G727" s="27">
        <v>195000</v>
      </c>
      <c r="H727" s="453">
        <v>1832757.41</v>
      </c>
      <c r="I727" s="622">
        <f t="shared" si="34"/>
        <v>0.10639705993604467</v>
      </c>
      <c r="J727" s="533">
        <v>96427500</v>
      </c>
      <c r="K727" s="572">
        <f t="shared" si="35"/>
        <v>53.198529968022335</v>
      </c>
      <c r="L727" s="469">
        <f t="shared" si="36"/>
        <v>46063.193002682769</v>
      </c>
      <c r="M727" s="451" t="s">
        <v>172</v>
      </c>
    </row>
    <row r="728" spans="5:13" s="30" customFormat="1" x14ac:dyDescent="0.25">
      <c r="E728" s="425" t="s">
        <v>257</v>
      </c>
      <c r="F728" s="26">
        <v>40</v>
      </c>
      <c r="G728" s="27">
        <v>195000</v>
      </c>
      <c r="H728" s="453">
        <v>1832757.41</v>
      </c>
      <c r="I728" s="622">
        <f t="shared" si="34"/>
        <v>0.10639705993604467</v>
      </c>
      <c r="J728" s="533">
        <v>7714200</v>
      </c>
      <c r="K728" s="572">
        <f t="shared" si="35"/>
        <v>4.2558823974417868</v>
      </c>
      <c r="L728" s="469">
        <f t="shared" si="36"/>
        <v>46067.448885080208</v>
      </c>
      <c r="M728" s="451" t="s">
        <v>172</v>
      </c>
    </row>
    <row r="729" spans="5:13" s="30" customFormat="1" x14ac:dyDescent="0.25">
      <c r="E729" s="425" t="s">
        <v>257</v>
      </c>
      <c r="F729" s="26">
        <v>515</v>
      </c>
      <c r="G729" s="27">
        <v>195000</v>
      </c>
      <c r="H729" s="453">
        <v>1832757.41</v>
      </c>
      <c r="I729" s="622">
        <f t="shared" si="34"/>
        <v>0.10639705993604467</v>
      </c>
      <c r="J729" s="533">
        <v>99320325</v>
      </c>
      <c r="K729" s="572">
        <f t="shared" si="35"/>
        <v>54.79448586706301</v>
      </c>
      <c r="L729" s="469">
        <f t="shared" si="36"/>
        <v>46122.243370947268</v>
      </c>
      <c r="M729" s="451" t="s">
        <v>172</v>
      </c>
    </row>
    <row r="730" spans="5:13" s="30" customFormat="1" x14ac:dyDescent="0.25">
      <c r="E730" s="425" t="s">
        <v>257</v>
      </c>
      <c r="F730" s="26">
        <v>100</v>
      </c>
      <c r="G730" s="27">
        <v>195000</v>
      </c>
      <c r="H730" s="453">
        <v>1832757.41</v>
      </c>
      <c r="I730" s="622">
        <f t="shared" si="34"/>
        <v>0.10639705993604467</v>
      </c>
      <c r="J730" s="533">
        <v>19285500</v>
      </c>
      <c r="K730" s="572">
        <f t="shared" si="35"/>
        <v>10.639705993604467</v>
      </c>
      <c r="L730" s="469">
        <f t="shared" si="36"/>
        <v>46132.883076940874</v>
      </c>
      <c r="M730" s="451" t="s">
        <v>172</v>
      </c>
    </row>
    <row r="731" spans="5:13" s="30" customFormat="1" x14ac:dyDescent="0.25">
      <c r="E731" s="425" t="s">
        <v>257</v>
      </c>
      <c r="F731" s="26">
        <v>100</v>
      </c>
      <c r="G731" s="27">
        <v>195000</v>
      </c>
      <c r="H731" s="453">
        <v>1832757.41</v>
      </c>
      <c r="I731" s="622">
        <f t="shared" si="34"/>
        <v>0.10639705993604467</v>
      </c>
      <c r="J731" s="533">
        <v>19285500</v>
      </c>
      <c r="K731" s="572">
        <f t="shared" si="35"/>
        <v>10.639705993604467</v>
      </c>
      <c r="L731" s="469">
        <f t="shared" si="36"/>
        <v>46143.52278293448</v>
      </c>
      <c r="M731" s="451" t="s">
        <v>172</v>
      </c>
    </row>
    <row r="732" spans="5:13" s="30" customFormat="1" x14ac:dyDescent="0.25">
      <c r="E732" s="425" t="s">
        <v>257</v>
      </c>
      <c r="F732" s="26">
        <v>58</v>
      </c>
      <c r="G732" s="27">
        <v>195000</v>
      </c>
      <c r="H732" s="453">
        <v>1832757.41</v>
      </c>
      <c r="I732" s="622">
        <f t="shared" si="34"/>
        <v>0.10639705993604467</v>
      </c>
      <c r="J732" s="533">
        <v>11185590</v>
      </c>
      <c r="K732" s="572">
        <f t="shared" si="35"/>
        <v>6.1710294762905908</v>
      </c>
      <c r="L732" s="469">
        <f t="shared" si="36"/>
        <v>46149.693812410769</v>
      </c>
      <c r="M732" s="451" t="s">
        <v>172</v>
      </c>
    </row>
    <row r="733" spans="5:13" s="30" customFormat="1" x14ac:dyDescent="0.25">
      <c r="E733" s="425" t="s">
        <v>257</v>
      </c>
      <c r="F733" s="26">
        <v>37</v>
      </c>
      <c r="G733" s="27">
        <v>195000</v>
      </c>
      <c r="H733" s="453">
        <v>1832757.41</v>
      </c>
      <c r="I733" s="622">
        <f t="shared" si="34"/>
        <v>0.10639705993604467</v>
      </c>
      <c r="J733" s="533">
        <v>7135635</v>
      </c>
      <c r="K733" s="572">
        <f t="shared" si="35"/>
        <v>3.936691217633653</v>
      </c>
      <c r="L733" s="469">
        <f t="shared" si="36"/>
        <v>46153.630503628403</v>
      </c>
      <c r="M733" s="451" t="s">
        <v>172</v>
      </c>
    </row>
    <row r="734" spans="5:13" s="30" customFormat="1" x14ac:dyDescent="0.25">
      <c r="E734" s="425" t="s">
        <v>258</v>
      </c>
      <c r="F734" s="26">
        <v>213</v>
      </c>
      <c r="G734" s="27">
        <v>195010</v>
      </c>
      <c r="H734" s="453">
        <v>1832757.41</v>
      </c>
      <c r="I734" s="622">
        <f t="shared" si="34"/>
        <v>0.10640251619552858</v>
      </c>
      <c r="J734" s="533">
        <v>41080221.57</v>
      </c>
      <c r="K734" s="572">
        <f t="shared" si="35"/>
        <v>22.663735949647588</v>
      </c>
      <c r="L734" s="469">
        <f t="shared" si="36"/>
        <v>46176.294239578048</v>
      </c>
      <c r="M734" s="451" t="s">
        <v>172</v>
      </c>
    </row>
    <row r="735" spans="5:13" s="30" customFormat="1" x14ac:dyDescent="0.25">
      <c r="E735" s="425" t="s">
        <v>258</v>
      </c>
      <c r="F735" s="26">
        <v>1500</v>
      </c>
      <c r="G735" s="27">
        <v>195000</v>
      </c>
      <c r="H735" s="453">
        <v>1832757.41</v>
      </c>
      <c r="I735" s="622">
        <f t="shared" si="34"/>
        <v>0.10639705993604467</v>
      </c>
      <c r="J735" s="533">
        <v>289282500</v>
      </c>
      <c r="K735" s="572">
        <f t="shared" si="35"/>
        <v>159.595589904067</v>
      </c>
      <c r="L735" s="469">
        <f t="shared" si="36"/>
        <v>46335.889829482112</v>
      </c>
      <c r="M735" s="451" t="s">
        <v>172</v>
      </c>
    </row>
    <row r="736" spans="5:13" s="30" customFormat="1" x14ac:dyDescent="0.25">
      <c r="E736" s="425" t="s">
        <v>258</v>
      </c>
      <c r="F736" s="26">
        <v>158</v>
      </c>
      <c r="G736" s="27">
        <v>195000</v>
      </c>
      <c r="H736" s="453">
        <v>1832757.41</v>
      </c>
      <c r="I736" s="622">
        <f t="shared" si="34"/>
        <v>0.10639705993604467</v>
      </c>
      <c r="J736" s="533">
        <v>30471090</v>
      </c>
      <c r="K736" s="572">
        <f t="shared" si="35"/>
        <v>16.810735469895057</v>
      </c>
      <c r="L736" s="469">
        <f t="shared" si="36"/>
        <v>46352.700564952007</v>
      </c>
      <c r="M736" s="451" t="s">
        <v>172</v>
      </c>
    </row>
    <row r="737" spans="5:13" s="30" customFormat="1" x14ac:dyDescent="0.25">
      <c r="E737" s="425" t="s">
        <v>258</v>
      </c>
      <c r="F737" s="26">
        <v>16</v>
      </c>
      <c r="G737" s="27">
        <v>195000</v>
      </c>
      <c r="H737" s="453">
        <v>1832757.41</v>
      </c>
      <c r="I737" s="622">
        <f t="shared" si="34"/>
        <v>0.10639705993604467</v>
      </c>
      <c r="J737" s="533">
        <v>3085680</v>
      </c>
      <c r="K737" s="572">
        <f t="shared" si="35"/>
        <v>1.7023529589767148</v>
      </c>
      <c r="L737" s="469">
        <f t="shared" si="36"/>
        <v>46354.402917910986</v>
      </c>
      <c r="M737" s="451" t="s">
        <v>172</v>
      </c>
    </row>
    <row r="738" spans="5:13" s="30" customFormat="1" x14ac:dyDescent="0.25">
      <c r="E738" s="425" t="s">
        <v>258</v>
      </c>
      <c r="F738" s="26">
        <v>3</v>
      </c>
      <c r="G738" s="27">
        <v>195000</v>
      </c>
      <c r="H738" s="453">
        <v>1832757.41</v>
      </c>
      <c r="I738" s="622">
        <f t="shared" si="34"/>
        <v>0.10639705993604467</v>
      </c>
      <c r="J738" s="533">
        <v>578565</v>
      </c>
      <c r="K738" s="572">
        <f t="shared" si="35"/>
        <v>0.31919117980813405</v>
      </c>
      <c r="L738" s="469">
        <f t="shared" si="36"/>
        <v>46354.722109090791</v>
      </c>
      <c r="M738" s="451" t="s">
        <v>172</v>
      </c>
    </row>
    <row r="739" spans="5:13" s="30" customFormat="1" x14ac:dyDescent="0.25">
      <c r="E739" s="425" t="s">
        <v>258</v>
      </c>
      <c r="F739" s="26">
        <v>80</v>
      </c>
      <c r="G739" s="27">
        <v>195000</v>
      </c>
      <c r="H739" s="453">
        <v>1832757.41</v>
      </c>
      <c r="I739" s="622">
        <f t="shared" si="34"/>
        <v>0.10639705993604467</v>
      </c>
      <c r="J739" s="533">
        <v>15428400</v>
      </c>
      <c r="K739" s="572">
        <f t="shared" si="35"/>
        <v>8.5117647948835735</v>
      </c>
      <c r="L739" s="469">
        <f t="shared" si="36"/>
        <v>46363.233873885678</v>
      </c>
      <c r="M739" s="451" t="s">
        <v>172</v>
      </c>
    </row>
    <row r="740" spans="5:13" s="30" customFormat="1" x14ac:dyDescent="0.25">
      <c r="E740" s="425" t="s">
        <v>258</v>
      </c>
      <c r="F740" s="26">
        <v>5</v>
      </c>
      <c r="G740" s="27">
        <v>195000</v>
      </c>
      <c r="H740" s="453">
        <v>1832757.41</v>
      </c>
      <c r="I740" s="622">
        <f t="shared" si="34"/>
        <v>0.10639705993604467</v>
      </c>
      <c r="J740" s="533">
        <v>964275</v>
      </c>
      <c r="K740" s="572">
        <f t="shared" si="35"/>
        <v>0.53198529968022334</v>
      </c>
      <c r="L740" s="469">
        <f t="shared" si="36"/>
        <v>46363.765859185361</v>
      </c>
      <c r="M740" s="451" t="s">
        <v>172</v>
      </c>
    </row>
    <row r="741" spans="5:13" s="30" customFormat="1" x14ac:dyDescent="0.25">
      <c r="E741" s="425" t="s">
        <v>258</v>
      </c>
      <c r="F741" s="26">
        <v>190</v>
      </c>
      <c r="G741" s="27">
        <v>195000</v>
      </c>
      <c r="H741" s="453">
        <v>1832757.41</v>
      </c>
      <c r="I741" s="622">
        <f t="shared" si="34"/>
        <v>0.10639705993604467</v>
      </c>
      <c r="J741" s="533">
        <v>36642450</v>
      </c>
      <c r="K741" s="572">
        <f t="shared" si="35"/>
        <v>20.21544138784849</v>
      </c>
      <c r="L741" s="469">
        <f t="shared" si="36"/>
        <v>46383.981300573207</v>
      </c>
      <c r="M741" s="451" t="s">
        <v>172</v>
      </c>
    </row>
    <row r="742" spans="5:13" s="30" customFormat="1" x14ac:dyDescent="0.25">
      <c r="E742" s="425" t="s">
        <v>258</v>
      </c>
      <c r="F742" s="26">
        <v>100</v>
      </c>
      <c r="G742" s="27">
        <v>195000</v>
      </c>
      <c r="H742" s="453">
        <v>1832757.41</v>
      </c>
      <c r="I742" s="622">
        <f t="shared" si="34"/>
        <v>0.10639705993604467</v>
      </c>
      <c r="J742" s="533">
        <v>19285500</v>
      </c>
      <c r="K742" s="572">
        <f t="shared" si="35"/>
        <v>10.639705993604467</v>
      </c>
      <c r="L742" s="469">
        <f t="shared" si="36"/>
        <v>46394.621006566813</v>
      </c>
      <c r="M742" s="451" t="s">
        <v>172</v>
      </c>
    </row>
    <row r="743" spans="5:13" s="30" customFormat="1" x14ac:dyDescent="0.25">
      <c r="E743" s="425" t="s">
        <v>258</v>
      </c>
      <c r="F743" s="26">
        <v>1000</v>
      </c>
      <c r="G743" s="27">
        <v>195000</v>
      </c>
      <c r="H743" s="453">
        <v>1832757.41</v>
      </c>
      <c r="I743" s="622">
        <f t="shared" si="34"/>
        <v>0.10639705993604467</v>
      </c>
      <c r="J743" s="533">
        <v>192855000</v>
      </c>
      <c r="K743" s="572">
        <f t="shared" si="35"/>
        <v>106.39705993604467</v>
      </c>
      <c r="L743" s="469">
        <f t="shared" si="36"/>
        <v>46501.01806650286</v>
      </c>
      <c r="M743" s="451" t="s">
        <v>172</v>
      </c>
    </row>
    <row r="744" spans="5:13" s="30" customFormat="1" x14ac:dyDescent="0.25">
      <c r="E744" s="425" t="s">
        <v>258</v>
      </c>
      <c r="F744" s="26">
        <v>300</v>
      </c>
      <c r="G744" s="27">
        <v>195000</v>
      </c>
      <c r="H744" s="453">
        <v>1832757.41</v>
      </c>
      <c r="I744" s="622">
        <f t="shared" si="34"/>
        <v>0.10639705993604467</v>
      </c>
      <c r="J744" s="533">
        <v>57856500</v>
      </c>
      <c r="K744" s="572">
        <f t="shared" si="35"/>
        <v>31.919117980813404</v>
      </c>
      <c r="L744" s="469">
        <f t="shared" si="36"/>
        <v>46532.937184483671</v>
      </c>
      <c r="M744" s="451" t="s">
        <v>172</v>
      </c>
    </row>
    <row r="745" spans="5:13" s="30" customFormat="1" x14ac:dyDescent="0.25">
      <c r="E745" s="425" t="s">
        <v>258</v>
      </c>
      <c r="F745" s="26">
        <v>40</v>
      </c>
      <c r="G745" s="27">
        <v>195000</v>
      </c>
      <c r="H745" s="453">
        <v>1832757.41</v>
      </c>
      <c r="I745" s="622">
        <f t="shared" si="34"/>
        <v>0.10639705993604467</v>
      </c>
      <c r="J745" s="533">
        <v>7714200</v>
      </c>
      <c r="K745" s="572">
        <f t="shared" si="35"/>
        <v>4.2558823974417868</v>
      </c>
      <c r="L745" s="469">
        <f t="shared" si="36"/>
        <v>46537.193066881111</v>
      </c>
      <c r="M745" s="451" t="s">
        <v>172</v>
      </c>
    </row>
    <row r="746" spans="5:13" s="30" customFormat="1" x14ac:dyDescent="0.25">
      <c r="E746" s="425" t="s">
        <v>259</v>
      </c>
      <c r="F746" s="26">
        <v>75000</v>
      </c>
      <c r="G746" s="27">
        <v>205000</v>
      </c>
      <c r="H746" s="453">
        <v>1832757.41</v>
      </c>
      <c r="I746" s="622">
        <f t="shared" si="34"/>
        <v>0.11185331941994441</v>
      </c>
      <c r="J746" s="533">
        <v>15205875000</v>
      </c>
      <c r="K746" s="572">
        <f t="shared" si="35"/>
        <v>8388.9989564958305</v>
      </c>
      <c r="L746" s="469">
        <f t="shared" si="36"/>
        <v>54926.192023376942</v>
      </c>
      <c r="M746" s="451" t="s">
        <v>172</v>
      </c>
    </row>
    <row r="747" spans="5:13" s="30" customFormat="1" x14ac:dyDescent="0.25">
      <c r="E747" s="425" t="s">
        <v>262</v>
      </c>
      <c r="F747" s="125">
        <v>260</v>
      </c>
      <c r="G747" s="117">
        <v>250000</v>
      </c>
      <c r="H747" s="325">
        <v>1835391.02</v>
      </c>
      <c r="I747" s="622">
        <f t="shared" si="34"/>
        <v>0.13621075687730019</v>
      </c>
      <c r="J747" s="533">
        <v>64285000</v>
      </c>
      <c r="K747" s="572">
        <f t="shared" si="35"/>
        <v>35.414796788098052</v>
      </c>
      <c r="L747" s="469">
        <f t="shared" si="36"/>
        <v>54961.606820165041</v>
      </c>
      <c r="M747" s="451" t="s">
        <v>172</v>
      </c>
    </row>
    <row r="748" spans="5:13" s="30" customFormat="1" x14ac:dyDescent="0.25">
      <c r="E748" s="425" t="s">
        <v>262</v>
      </c>
      <c r="F748" s="125">
        <v>36</v>
      </c>
      <c r="G748" s="117">
        <v>250000</v>
      </c>
      <c r="H748" s="453">
        <v>1835391.02</v>
      </c>
      <c r="I748" s="622">
        <f t="shared" si="34"/>
        <v>0.13621075687730019</v>
      </c>
      <c r="J748" s="533">
        <v>8901000</v>
      </c>
      <c r="K748" s="572">
        <f t="shared" si="35"/>
        <v>4.9035872475828066</v>
      </c>
      <c r="L748" s="469">
        <f t="shared" si="36"/>
        <v>54966.510407412621</v>
      </c>
      <c r="M748" s="451" t="s">
        <v>172</v>
      </c>
    </row>
    <row r="749" spans="5:13" s="30" customFormat="1" x14ac:dyDescent="0.25">
      <c r="E749" s="425" t="s">
        <v>262</v>
      </c>
      <c r="F749" s="125">
        <v>2113</v>
      </c>
      <c r="G749" s="117">
        <v>250000</v>
      </c>
      <c r="H749" s="453">
        <v>1835391.02</v>
      </c>
      <c r="I749" s="622">
        <f t="shared" si="34"/>
        <v>0.13621075687730019</v>
      </c>
      <c r="J749" s="533">
        <v>522439250</v>
      </c>
      <c r="K749" s="572">
        <f t="shared" si="35"/>
        <v>287.81332928173532</v>
      </c>
      <c r="L749" s="469">
        <f t="shared" si="36"/>
        <v>55254.323736694358</v>
      </c>
      <c r="M749" s="451" t="s">
        <v>172</v>
      </c>
    </row>
    <row r="750" spans="5:13" s="30" customFormat="1" x14ac:dyDescent="0.25">
      <c r="E750" s="425" t="s">
        <v>262</v>
      </c>
      <c r="F750" s="125">
        <v>1000</v>
      </c>
      <c r="G750" s="117">
        <v>250000</v>
      </c>
      <c r="H750" s="453">
        <v>1835391.02</v>
      </c>
      <c r="I750" s="622">
        <f t="shared" si="34"/>
        <v>0.13621075687730019</v>
      </c>
      <c r="J750" s="533">
        <v>247250000</v>
      </c>
      <c r="K750" s="572">
        <f t="shared" si="35"/>
        <v>136.21075687730018</v>
      </c>
      <c r="L750" s="469">
        <f t="shared" si="36"/>
        <v>55390.534493571657</v>
      </c>
      <c r="M750" s="451" t="s">
        <v>172</v>
      </c>
    </row>
    <row r="751" spans="5:13" s="30" customFormat="1" x14ac:dyDescent="0.25">
      <c r="E751" s="425" t="s">
        <v>263</v>
      </c>
      <c r="F751" s="125">
        <v>1450</v>
      </c>
      <c r="G751" s="117">
        <v>281000</v>
      </c>
      <c r="H751" s="453">
        <v>2164720.04</v>
      </c>
      <c r="I751" s="622">
        <f t="shared" si="34"/>
        <v>0.12980893363005039</v>
      </c>
      <c r="J751" s="533">
        <v>402968050</v>
      </c>
      <c r="K751" s="572">
        <f t="shared" si="35"/>
        <v>188.22295376357306</v>
      </c>
      <c r="L751" s="469">
        <f t="shared" si="36"/>
        <v>55578.757447335229</v>
      </c>
      <c r="M751" s="451" t="s">
        <v>172</v>
      </c>
    </row>
    <row r="752" spans="5:13" s="30" customFormat="1" x14ac:dyDescent="0.25">
      <c r="E752" s="425" t="s">
        <v>263</v>
      </c>
      <c r="F752" s="125">
        <v>83</v>
      </c>
      <c r="G752" s="117">
        <v>281000</v>
      </c>
      <c r="H752" s="453">
        <v>2164720.04</v>
      </c>
      <c r="I752" s="622">
        <f t="shared" si="34"/>
        <v>0.12980893363005039</v>
      </c>
      <c r="J752" s="533">
        <v>23066447</v>
      </c>
      <c r="K752" s="572">
        <f t="shared" si="35"/>
        <v>10.774141491294182</v>
      </c>
      <c r="L752" s="469">
        <f t="shared" si="36"/>
        <v>55589.531588826525</v>
      </c>
      <c r="M752" s="451" t="s">
        <v>172</v>
      </c>
    </row>
    <row r="753" spans="5:13" s="30" customFormat="1" x14ac:dyDescent="0.25">
      <c r="E753" s="425" t="s">
        <v>264</v>
      </c>
      <c r="F753" s="125">
        <v>450</v>
      </c>
      <c r="G753" s="117">
        <v>400000</v>
      </c>
      <c r="H753" s="453">
        <v>2241000.94</v>
      </c>
      <c r="I753" s="622">
        <f t="shared" si="34"/>
        <v>0.17849166988747447</v>
      </c>
      <c r="J753" s="533">
        <v>178020000</v>
      </c>
      <c r="K753" s="572">
        <f t="shared" si="35"/>
        <v>80.321251449363515</v>
      </c>
      <c r="L753" s="469">
        <f t="shared" si="36"/>
        <v>55669.852840275889</v>
      </c>
      <c r="M753" s="451" t="s">
        <v>172</v>
      </c>
    </row>
    <row r="754" spans="5:13" s="30" customFormat="1" x14ac:dyDescent="0.25">
      <c r="E754" s="425" t="s">
        <v>264</v>
      </c>
      <c r="F754" s="125">
        <v>10</v>
      </c>
      <c r="G754" s="117">
        <v>400000</v>
      </c>
      <c r="H754" s="453">
        <v>2241000.94</v>
      </c>
      <c r="I754" s="622">
        <f t="shared" si="34"/>
        <v>0.17849166988747447</v>
      </c>
      <c r="J754" s="533">
        <v>3956000</v>
      </c>
      <c r="K754" s="572">
        <f t="shared" si="35"/>
        <v>1.7849166988747447</v>
      </c>
      <c r="L754" s="469">
        <f t="shared" si="36"/>
        <v>55671.637756974764</v>
      </c>
      <c r="M754" s="451" t="s">
        <v>172</v>
      </c>
    </row>
    <row r="755" spans="5:13" s="30" customFormat="1" x14ac:dyDescent="0.25">
      <c r="E755" s="425" t="s">
        <v>265</v>
      </c>
      <c r="F755" s="125">
        <v>2</v>
      </c>
      <c r="G755" s="117">
        <v>419990</v>
      </c>
      <c r="H755" s="453">
        <v>2369032.8199999998</v>
      </c>
      <c r="I755" s="622">
        <f t="shared" si="34"/>
        <v>0.17728331851476842</v>
      </c>
      <c r="J755" s="533">
        <v>830740.22</v>
      </c>
      <c r="K755" s="572">
        <f t="shared" si="35"/>
        <v>0.35456663702953684</v>
      </c>
      <c r="L755" s="469">
        <f t="shared" si="36"/>
        <v>55671.99232361179</v>
      </c>
      <c r="M755" s="451" t="s">
        <v>172</v>
      </c>
    </row>
    <row r="756" spans="5:13" s="30" customFormat="1" x14ac:dyDescent="0.25">
      <c r="E756" s="425" t="s">
        <v>265</v>
      </c>
      <c r="F756" s="125">
        <v>500</v>
      </c>
      <c r="G756" s="117">
        <v>400000</v>
      </c>
      <c r="H756" s="453">
        <v>2369032.8199999998</v>
      </c>
      <c r="I756" s="622">
        <f t="shared" si="34"/>
        <v>0.16884527585396644</v>
      </c>
      <c r="J756" s="533">
        <v>197800000</v>
      </c>
      <c r="K756" s="572">
        <f t="shared" si="35"/>
        <v>84.422637926983228</v>
      </c>
      <c r="L756" s="469">
        <f t="shared" si="36"/>
        <v>55756.414961538772</v>
      </c>
      <c r="M756" s="451" t="s">
        <v>172</v>
      </c>
    </row>
    <row r="757" spans="5:13" s="30" customFormat="1" x14ac:dyDescent="0.25">
      <c r="E757" s="425" t="s">
        <v>265</v>
      </c>
      <c r="F757" s="125">
        <v>50</v>
      </c>
      <c r="G757" s="117">
        <v>425000</v>
      </c>
      <c r="H757" s="453">
        <v>2369032.8199999998</v>
      </c>
      <c r="I757" s="622">
        <f t="shared" si="34"/>
        <v>0.17939810559483935</v>
      </c>
      <c r="J757" s="533">
        <v>21016250</v>
      </c>
      <c r="K757" s="572">
        <f t="shared" si="35"/>
        <v>8.9699052797419672</v>
      </c>
      <c r="L757" s="469">
        <f t="shared" si="36"/>
        <v>55765.384866818516</v>
      </c>
      <c r="M757" s="451" t="s">
        <v>172</v>
      </c>
    </row>
    <row r="758" spans="5:13" s="30" customFormat="1" x14ac:dyDescent="0.25">
      <c r="E758" s="425" t="s">
        <v>265</v>
      </c>
      <c r="F758" s="125">
        <v>50</v>
      </c>
      <c r="G758" s="117">
        <v>425000</v>
      </c>
      <c r="H758" s="453">
        <v>2369032.8199999998</v>
      </c>
      <c r="I758" s="622">
        <f t="shared" si="34"/>
        <v>0.17939810559483935</v>
      </c>
      <c r="J758" s="533">
        <v>21016250</v>
      </c>
      <c r="K758" s="572">
        <f t="shared" si="35"/>
        <v>8.9699052797419672</v>
      </c>
      <c r="L758" s="469">
        <f t="shared" si="36"/>
        <v>55774.354772098261</v>
      </c>
      <c r="M758" s="565" t="s">
        <v>172</v>
      </c>
    </row>
    <row r="759" spans="5:13" s="30" customFormat="1" x14ac:dyDescent="0.25">
      <c r="E759" s="425" t="s">
        <v>265</v>
      </c>
      <c r="F759" s="125">
        <v>20</v>
      </c>
      <c r="G759" s="117">
        <v>245000</v>
      </c>
      <c r="H759" s="430">
        <v>2369032.8199999998</v>
      </c>
      <c r="I759" s="625">
        <f t="shared" si="34"/>
        <v>0.10341773146055444</v>
      </c>
      <c r="J759" s="533">
        <v>4846100</v>
      </c>
      <c r="K759" s="582">
        <f t="shared" si="35"/>
        <v>2.0683546292110888</v>
      </c>
      <c r="L759" s="469">
        <f t="shared" si="36"/>
        <v>55776.423126727474</v>
      </c>
      <c r="M759" s="451" t="s">
        <v>202</v>
      </c>
    </row>
    <row r="760" spans="5:13" s="30" customFormat="1" x14ac:dyDescent="0.25">
      <c r="E760" s="425" t="s">
        <v>265</v>
      </c>
      <c r="F760" s="125">
        <v>890</v>
      </c>
      <c r="G760" s="117">
        <v>240000</v>
      </c>
      <c r="H760" s="430">
        <v>2369032.8199999998</v>
      </c>
      <c r="I760" s="625">
        <f t="shared" si="34"/>
        <v>0.10130716551237987</v>
      </c>
      <c r="J760" s="533">
        <v>211250400</v>
      </c>
      <c r="K760" s="582">
        <f t="shared" si="35"/>
        <v>90.163377306018077</v>
      </c>
      <c r="L760" s="469">
        <f t="shared" si="36"/>
        <v>55866.58650403349</v>
      </c>
      <c r="M760" s="451" t="s">
        <v>202</v>
      </c>
    </row>
    <row r="761" spans="5:13" s="30" customFormat="1" x14ac:dyDescent="0.25">
      <c r="E761" s="425" t="s">
        <v>265</v>
      </c>
      <c r="F761" s="125">
        <v>200</v>
      </c>
      <c r="G761" s="117">
        <v>240000</v>
      </c>
      <c r="H761" s="430">
        <v>2369032.8199999998</v>
      </c>
      <c r="I761" s="625">
        <f t="shared" si="34"/>
        <v>0.10130716551237987</v>
      </c>
      <c r="J761" s="533">
        <v>47472000</v>
      </c>
      <c r="K761" s="582">
        <f t="shared" si="35"/>
        <v>20.261433102475973</v>
      </c>
      <c r="L761" s="469">
        <f t="shared" si="36"/>
        <v>55886.847937135964</v>
      </c>
      <c r="M761" s="451" t="s">
        <v>202</v>
      </c>
    </row>
    <row r="762" spans="5:13" s="30" customFormat="1" x14ac:dyDescent="0.25">
      <c r="E762" s="425" t="s">
        <v>265</v>
      </c>
      <c r="F762" s="125">
        <v>123</v>
      </c>
      <c r="G762" s="117">
        <v>240000</v>
      </c>
      <c r="H762" s="430">
        <v>2369032.8199999998</v>
      </c>
      <c r="I762" s="625">
        <f t="shared" si="34"/>
        <v>0.10130716551237987</v>
      </c>
      <c r="J762" s="533">
        <v>29195280</v>
      </c>
      <c r="K762" s="582">
        <f t="shared" si="35"/>
        <v>12.460781358022723</v>
      </c>
      <c r="L762" s="469">
        <f t="shared" si="36"/>
        <v>55899.308718493987</v>
      </c>
      <c r="M762" s="451" t="s">
        <v>202</v>
      </c>
    </row>
    <row r="763" spans="5:13" s="30" customFormat="1" x14ac:dyDescent="0.25">
      <c r="E763" s="425" t="s">
        <v>265</v>
      </c>
      <c r="F763" s="125">
        <v>19</v>
      </c>
      <c r="G763" s="117">
        <v>242000</v>
      </c>
      <c r="H763" s="430">
        <v>2369032.8199999998</v>
      </c>
      <c r="I763" s="625">
        <f t="shared" si="34"/>
        <v>0.10215139189164969</v>
      </c>
      <c r="J763" s="533">
        <v>4547422</v>
      </c>
      <c r="K763" s="582">
        <f t="shared" si="35"/>
        <v>1.9408764459413441</v>
      </c>
      <c r="L763" s="469">
        <f t="shared" si="36"/>
        <v>55901.249594939931</v>
      </c>
      <c r="M763" s="451" t="s">
        <v>202</v>
      </c>
    </row>
    <row r="764" spans="5:13" s="30" customFormat="1" x14ac:dyDescent="0.25">
      <c r="E764" s="425" t="s">
        <v>265</v>
      </c>
      <c r="F764" s="125">
        <v>92</v>
      </c>
      <c r="G764" s="117">
        <v>242000</v>
      </c>
      <c r="H764" s="430">
        <v>2369032.8199999998</v>
      </c>
      <c r="I764" s="625">
        <f t="shared" si="34"/>
        <v>0.10215139189164969</v>
      </c>
      <c r="J764" s="533">
        <v>22019096</v>
      </c>
      <c r="K764" s="582">
        <f t="shared" si="35"/>
        <v>9.3979280540317713</v>
      </c>
      <c r="L764" s="469">
        <f t="shared" si="36"/>
        <v>55910.647522993961</v>
      </c>
      <c r="M764" s="451" t="s">
        <v>202</v>
      </c>
    </row>
    <row r="765" spans="5:13" s="30" customFormat="1" x14ac:dyDescent="0.25">
      <c r="E765" s="425" t="s">
        <v>265</v>
      </c>
      <c r="F765" s="125">
        <v>5</v>
      </c>
      <c r="G765" s="117">
        <v>242000</v>
      </c>
      <c r="H765" s="430">
        <v>2369032.8199999998</v>
      </c>
      <c r="I765" s="625">
        <f t="shared" si="34"/>
        <v>0.10215139189164969</v>
      </c>
      <c r="J765" s="533">
        <v>1196690</v>
      </c>
      <c r="K765" s="582">
        <f t="shared" si="35"/>
        <v>0.51075695945824851</v>
      </c>
      <c r="L765" s="469">
        <f t="shared" si="36"/>
        <v>55911.158279953415</v>
      </c>
      <c r="M765" s="451" t="s">
        <v>202</v>
      </c>
    </row>
    <row r="766" spans="5:13" s="30" customFormat="1" x14ac:dyDescent="0.25">
      <c r="E766" s="425" t="s">
        <v>265</v>
      </c>
      <c r="F766" s="125">
        <v>89</v>
      </c>
      <c r="G766" s="117">
        <v>242000</v>
      </c>
      <c r="H766" s="430">
        <v>2369032.8199999998</v>
      </c>
      <c r="I766" s="625">
        <f t="shared" si="34"/>
        <v>0.10215139189164969</v>
      </c>
      <c r="J766" s="533">
        <v>21301082</v>
      </c>
      <c r="K766" s="582">
        <f t="shared" si="35"/>
        <v>9.0914738783568225</v>
      </c>
      <c r="L766" s="469">
        <f t="shared" si="36"/>
        <v>55920.249753831769</v>
      </c>
      <c r="M766" s="451" t="s">
        <v>202</v>
      </c>
    </row>
    <row r="767" spans="5:13" s="30" customFormat="1" x14ac:dyDescent="0.25">
      <c r="E767" s="425" t="s">
        <v>268</v>
      </c>
      <c r="F767" s="125">
        <v>210</v>
      </c>
      <c r="G767" s="117">
        <v>469000</v>
      </c>
      <c r="H767" s="430">
        <v>2900823.01</v>
      </c>
      <c r="I767" s="625">
        <f t="shared" si="34"/>
        <v>0.16167825420000376</v>
      </c>
      <c r="J767" s="533">
        <v>97406610</v>
      </c>
      <c r="K767" s="582">
        <f t="shared" si="35"/>
        <v>33.952433382000791</v>
      </c>
      <c r="L767" s="469">
        <f t="shared" si="36"/>
        <v>55954.20218721377</v>
      </c>
      <c r="M767" s="451" t="s">
        <v>202</v>
      </c>
    </row>
    <row r="768" spans="5:13" s="30" customFormat="1" x14ac:dyDescent="0.25">
      <c r="E768" s="425" t="s">
        <v>268</v>
      </c>
      <c r="F768" s="125">
        <v>500</v>
      </c>
      <c r="G768" s="117">
        <v>469000</v>
      </c>
      <c r="H768" s="430">
        <v>2900823.01</v>
      </c>
      <c r="I768" s="625">
        <f t="shared" si="34"/>
        <v>0.16167825420000376</v>
      </c>
      <c r="J768" s="533">
        <v>231920500</v>
      </c>
      <c r="K768" s="582">
        <f t="shared" si="35"/>
        <v>80.839127100001875</v>
      </c>
      <c r="L768" s="469">
        <f t="shared" si="36"/>
        <v>56035.04131431377</v>
      </c>
      <c r="M768" s="451" t="s">
        <v>202</v>
      </c>
    </row>
    <row r="769" spans="5:13" s="30" customFormat="1" x14ac:dyDescent="0.25">
      <c r="E769" s="425" t="s">
        <v>268</v>
      </c>
      <c r="F769" s="125">
        <v>1000</v>
      </c>
      <c r="G769" s="117">
        <v>469000</v>
      </c>
      <c r="H769" s="430">
        <v>2900823.01</v>
      </c>
      <c r="I769" s="625">
        <f t="shared" si="34"/>
        <v>0.16167825420000376</v>
      </c>
      <c r="J769" s="533">
        <v>463841000</v>
      </c>
      <c r="K769" s="582">
        <f t="shared" si="35"/>
        <v>161.67825420000375</v>
      </c>
      <c r="L769" s="469">
        <f t="shared" si="36"/>
        <v>56196.719568513778</v>
      </c>
      <c r="M769" s="451" t="s">
        <v>202</v>
      </c>
    </row>
    <row r="770" spans="5:13" s="30" customFormat="1" x14ac:dyDescent="0.25">
      <c r="E770" s="425" t="s">
        <v>268</v>
      </c>
      <c r="F770" s="125">
        <v>2000</v>
      </c>
      <c r="G770" s="117">
        <v>469000</v>
      </c>
      <c r="H770" s="430">
        <v>2900823.01</v>
      </c>
      <c r="I770" s="625">
        <f t="shared" si="34"/>
        <v>0.16167825420000376</v>
      </c>
      <c r="J770" s="533">
        <v>927682000</v>
      </c>
      <c r="K770" s="582">
        <f t="shared" si="35"/>
        <v>323.3565084000075</v>
      </c>
      <c r="L770" s="469">
        <f t="shared" si="36"/>
        <v>56520.076076913785</v>
      </c>
      <c r="M770" s="451" t="s">
        <v>202</v>
      </c>
    </row>
    <row r="771" spans="5:13" s="30" customFormat="1" x14ac:dyDescent="0.25">
      <c r="E771" s="425" t="s">
        <v>268</v>
      </c>
      <c r="F771" s="125">
        <v>20</v>
      </c>
      <c r="G771" s="117">
        <v>469000</v>
      </c>
      <c r="H771" s="430">
        <v>2900823.01</v>
      </c>
      <c r="I771" s="625">
        <f t="shared" si="34"/>
        <v>0.16167825420000376</v>
      </c>
      <c r="J771" s="533">
        <v>9276820</v>
      </c>
      <c r="K771" s="582">
        <f t="shared" si="35"/>
        <v>3.2335650840000749</v>
      </c>
      <c r="L771" s="469">
        <f t="shared" si="36"/>
        <v>56523.309641997788</v>
      </c>
      <c r="M771" s="451" t="s">
        <v>202</v>
      </c>
    </row>
    <row r="772" spans="5:13" s="30" customFormat="1" x14ac:dyDescent="0.25">
      <c r="E772" s="425" t="s">
        <v>268</v>
      </c>
      <c r="F772" s="125">
        <v>1</v>
      </c>
      <c r="G772" s="117">
        <v>469000</v>
      </c>
      <c r="H772" s="430">
        <v>2900823.01</v>
      </c>
      <c r="I772" s="625">
        <f t="shared" si="34"/>
        <v>0.16167825420000376</v>
      </c>
      <c r="J772" s="533">
        <v>463841</v>
      </c>
      <c r="K772" s="582">
        <f t="shared" si="35"/>
        <v>0.16167825420000376</v>
      </c>
      <c r="L772" s="469">
        <f t="shared" si="36"/>
        <v>56523.471320251985</v>
      </c>
      <c r="M772" s="451" t="s">
        <v>202</v>
      </c>
    </row>
    <row r="773" spans="5:13" s="30" customFormat="1" x14ac:dyDescent="0.25">
      <c r="E773" s="425" t="s">
        <v>268</v>
      </c>
      <c r="F773" s="125">
        <v>2000</v>
      </c>
      <c r="G773" s="117">
        <v>469000</v>
      </c>
      <c r="H773" s="430">
        <v>2900823.01</v>
      </c>
      <c r="I773" s="625">
        <f t="shared" si="34"/>
        <v>0.16167825420000376</v>
      </c>
      <c r="J773" s="533">
        <v>927682000</v>
      </c>
      <c r="K773" s="582">
        <f t="shared" si="35"/>
        <v>323.3565084000075</v>
      </c>
      <c r="L773" s="469">
        <f t="shared" si="36"/>
        <v>56846.827828651993</v>
      </c>
      <c r="M773" s="451" t="s">
        <v>202</v>
      </c>
    </row>
    <row r="774" spans="5:13" s="30" customFormat="1" x14ac:dyDescent="0.25">
      <c r="E774" s="425" t="s">
        <v>268</v>
      </c>
      <c r="F774" s="125">
        <v>400</v>
      </c>
      <c r="G774" s="117">
        <v>469000</v>
      </c>
      <c r="H774" s="430">
        <v>2900823.01</v>
      </c>
      <c r="I774" s="625">
        <f t="shared" si="34"/>
        <v>0.16167825420000376</v>
      </c>
      <c r="J774" s="533">
        <v>185536400</v>
      </c>
      <c r="K774" s="582">
        <f t="shared" si="35"/>
        <v>64.671301680001505</v>
      </c>
      <c r="L774" s="469">
        <f t="shared" si="36"/>
        <v>56911.499130331991</v>
      </c>
      <c r="M774" s="451" t="s">
        <v>202</v>
      </c>
    </row>
    <row r="775" spans="5:13" s="30" customFormat="1" x14ac:dyDescent="0.25">
      <c r="E775" s="425" t="s">
        <v>268</v>
      </c>
      <c r="F775" s="125">
        <v>34</v>
      </c>
      <c r="G775" s="117">
        <v>470000</v>
      </c>
      <c r="H775" s="430">
        <v>2900823.01</v>
      </c>
      <c r="I775" s="625">
        <f t="shared" si="34"/>
        <v>0.16202298395309545</v>
      </c>
      <c r="J775" s="533">
        <v>15804220</v>
      </c>
      <c r="K775" s="582">
        <f t="shared" si="35"/>
        <v>5.5087814544052449</v>
      </c>
      <c r="L775" s="469">
        <f t="shared" si="36"/>
        <v>56917.007911786393</v>
      </c>
      <c r="M775" s="451" t="s">
        <v>202</v>
      </c>
    </row>
    <row r="776" spans="5:13" s="30" customFormat="1" x14ac:dyDescent="0.25">
      <c r="E776" s="425" t="s">
        <v>268</v>
      </c>
      <c r="F776" s="125">
        <v>201</v>
      </c>
      <c r="G776" s="117">
        <v>475000</v>
      </c>
      <c r="H776" s="430">
        <v>2900823.01</v>
      </c>
      <c r="I776" s="625">
        <f t="shared" si="34"/>
        <v>0.16374663271855391</v>
      </c>
      <c r="J776" s="533">
        <v>94424775</v>
      </c>
      <c r="K776" s="582">
        <f t="shared" si="35"/>
        <v>32.913073176429336</v>
      </c>
      <c r="L776" s="469">
        <f t="shared" si="36"/>
        <v>56949.920984962824</v>
      </c>
      <c r="M776" s="451" t="s">
        <v>202</v>
      </c>
    </row>
    <row r="777" spans="5:13" s="30" customFormat="1" x14ac:dyDescent="0.25">
      <c r="E777" s="425" t="s">
        <v>269</v>
      </c>
      <c r="F777" s="125">
        <v>6</v>
      </c>
      <c r="G777" s="117">
        <v>520000</v>
      </c>
      <c r="H777" s="430">
        <v>2900823.01</v>
      </c>
      <c r="I777" s="625">
        <f t="shared" si="34"/>
        <v>0.17925947160768008</v>
      </c>
      <c r="J777" s="533">
        <v>3085680</v>
      </c>
      <c r="K777" s="582">
        <f t="shared" si="35"/>
        <v>1.0755568296460805</v>
      </c>
      <c r="L777" s="469">
        <f t="shared" si="36"/>
        <v>56950.996541792469</v>
      </c>
      <c r="M777" s="451" t="s">
        <v>202</v>
      </c>
    </row>
    <row r="778" spans="5:13" s="30" customFormat="1" x14ac:dyDescent="0.25">
      <c r="E778" s="425" t="s">
        <v>272</v>
      </c>
      <c r="F778" s="125">
        <v>1</v>
      </c>
      <c r="G778" s="117">
        <v>515000</v>
      </c>
      <c r="H778" s="329">
        <v>2887384.04</v>
      </c>
      <c r="I778" s="625">
        <f t="shared" si="34"/>
        <v>0.17836214125503028</v>
      </c>
      <c r="J778" s="117">
        <v>509335</v>
      </c>
      <c r="K778" s="329">
        <f t="shared" si="35"/>
        <v>0.17836214125503028</v>
      </c>
      <c r="L778" s="469">
        <f t="shared" si="36"/>
        <v>56951.174903933723</v>
      </c>
      <c r="M778" s="451" t="s">
        <v>202</v>
      </c>
    </row>
    <row r="779" spans="5:13" s="30" customFormat="1" x14ac:dyDescent="0.25">
      <c r="E779" s="425" t="s">
        <v>272</v>
      </c>
      <c r="F779" s="125">
        <v>6</v>
      </c>
      <c r="G779" s="117">
        <v>510000</v>
      </c>
      <c r="H779" s="329">
        <v>2887384.04</v>
      </c>
      <c r="I779" s="625">
        <f t="shared" si="34"/>
        <v>0.17663046998070961</v>
      </c>
      <c r="J779" s="117">
        <v>3026340</v>
      </c>
      <c r="K779" s="329">
        <f t="shared" si="35"/>
        <v>1.0597828198842576</v>
      </c>
      <c r="L779" s="469">
        <f t="shared" si="36"/>
        <v>56952.234686753603</v>
      </c>
      <c r="M779" s="451" t="s">
        <v>202</v>
      </c>
    </row>
    <row r="780" spans="5:13" s="30" customFormat="1" x14ac:dyDescent="0.25">
      <c r="E780" s="425" t="s">
        <v>272</v>
      </c>
      <c r="F780" s="125">
        <v>250</v>
      </c>
      <c r="G780" s="117">
        <v>510000</v>
      </c>
      <c r="H780" s="329">
        <v>2887384.04</v>
      </c>
      <c r="I780" s="625">
        <f t="shared" ref="I780:I808" si="37">G780/H780</f>
        <v>0.17663046998070961</v>
      </c>
      <c r="J780" s="117">
        <v>126097500</v>
      </c>
      <c r="K780" s="329">
        <f t="shared" ref="K780:K808" si="38">F780*I780</f>
        <v>44.157617495177405</v>
      </c>
      <c r="L780" s="469">
        <f t="shared" si="36"/>
        <v>56996.39230424878</v>
      </c>
      <c r="M780" s="451" t="s">
        <v>202</v>
      </c>
    </row>
    <row r="781" spans="5:13" s="30" customFormat="1" x14ac:dyDescent="0.25">
      <c r="E781" s="425" t="s">
        <v>272</v>
      </c>
      <c r="F781" s="125">
        <v>1000</v>
      </c>
      <c r="G781" s="117">
        <v>500000</v>
      </c>
      <c r="H781" s="329">
        <v>2887384.04</v>
      </c>
      <c r="I781" s="625">
        <f t="shared" si="37"/>
        <v>0.17316712743206822</v>
      </c>
      <c r="J781" s="117">
        <v>494500000</v>
      </c>
      <c r="K781" s="329">
        <f t="shared" si="38"/>
        <v>173.16712743206821</v>
      </c>
      <c r="L781" s="469">
        <f t="shared" ref="L781:L808" si="39">L780+K781</f>
        <v>57169.559431680849</v>
      </c>
      <c r="M781" s="451" t="s">
        <v>202</v>
      </c>
    </row>
    <row r="782" spans="5:13" s="30" customFormat="1" x14ac:dyDescent="0.25">
      <c r="E782" s="425" t="s">
        <v>272</v>
      </c>
      <c r="F782" s="125">
        <v>4000</v>
      </c>
      <c r="G782" s="117">
        <v>500000</v>
      </c>
      <c r="H782" s="329">
        <v>2887384.04</v>
      </c>
      <c r="I782" s="625">
        <f t="shared" si="37"/>
        <v>0.17316712743206822</v>
      </c>
      <c r="J782" s="117">
        <v>1978000000</v>
      </c>
      <c r="K782" s="329">
        <f t="shared" si="38"/>
        <v>692.66850972827285</v>
      </c>
      <c r="L782" s="469">
        <f t="shared" si="39"/>
        <v>57862.227941409124</v>
      </c>
      <c r="M782" s="451" t="s">
        <v>202</v>
      </c>
    </row>
    <row r="783" spans="5:13" s="30" customFormat="1" x14ac:dyDescent="0.25">
      <c r="E783" s="425" t="s">
        <v>272</v>
      </c>
      <c r="F783" s="125">
        <v>423</v>
      </c>
      <c r="G783" s="117">
        <v>510000</v>
      </c>
      <c r="H783" s="329">
        <v>2887384.04</v>
      </c>
      <c r="I783" s="625">
        <f t="shared" si="37"/>
        <v>0.17663046998070961</v>
      </c>
      <c r="J783" s="117">
        <v>213356970</v>
      </c>
      <c r="K783" s="329">
        <f t="shared" si="38"/>
        <v>74.714688801840168</v>
      </c>
      <c r="L783" s="469">
        <f t="shared" si="39"/>
        <v>57936.942630210964</v>
      </c>
      <c r="M783" s="451" t="s">
        <v>202</v>
      </c>
    </row>
    <row r="784" spans="5:13" s="30" customFormat="1" x14ac:dyDescent="0.25">
      <c r="E784" s="425" t="s">
        <v>272</v>
      </c>
      <c r="F784" s="125">
        <v>460</v>
      </c>
      <c r="G784" s="117">
        <v>480000</v>
      </c>
      <c r="H784" s="329">
        <v>2887384.04</v>
      </c>
      <c r="I784" s="625">
        <f t="shared" si="37"/>
        <v>0.16624044233478549</v>
      </c>
      <c r="J784" s="117">
        <v>218371200</v>
      </c>
      <c r="K784" s="329">
        <f t="shared" si="38"/>
        <v>76.470603474001322</v>
      </c>
      <c r="L784" s="469">
        <f t="shared" si="39"/>
        <v>58013.413233684965</v>
      </c>
      <c r="M784" s="451" t="s">
        <v>202</v>
      </c>
    </row>
    <row r="785" spans="5:13" s="30" customFormat="1" x14ac:dyDescent="0.25">
      <c r="E785" s="425" t="s">
        <v>272</v>
      </c>
      <c r="F785" s="125">
        <v>3800</v>
      </c>
      <c r="G785" s="117">
        <v>480000</v>
      </c>
      <c r="H785" s="329">
        <v>2887384.04</v>
      </c>
      <c r="I785" s="625">
        <f t="shared" si="37"/>
        <v>0.16624044233478549</v>
      </c>
      <c r="J785" s="117">
        <v>1803936000</v>
      </c>
      <c r="K785" s="329">
        <f t="shared" si="38"/>
        <v>631.71368087218491</v>
      </c>
      <c r="L785" s="469">
        <f t="shared" si="39"/>
        <v>58645.12691455715</v>
      </c>
      <c r="M785" s="451" t="s">
        <v>202</v>
      </c>
    </row>
    <row r="786" spans="5:13" s="30" customFormat="1" x14ac:dyDescent="0.25">
      <c r="E786" s="425" t="s">
        <v>272</v>
      </c>
      <c r="F786" s="125">
        <v>123</v>
      </c>
      <c r="G786" s="117">
        <v>501000</v>
      </c>
      <c r="H786" s="329">
        <v>2887384.04</v>
      </c>
      <c r="I786" s="625">
        <f t="shared" si="37"/>
        <v>0.17351346168693238</v>
      </c>
      <c r="J786" s="117">
        <v>60945147</v>
      </c>
      <c r="K786" s="329">
        <f t="shared" si="38"/>
        <v>21.342155787492683</v>
      </c>
      <c r="L786" s="469">
        <f t="shared" si="39"/>
        <v>58666.469070344639</v>
      </c>
      <c r="M786" s="451" t="s">
        <v>202</v>
      </c>
    </row>
    <row r="787" spans="5:13" s="30" customFormat="1" x14ac:dyDescent="0.25">
      <c r="E787" s="425" t="s">
        <v>272</v>
      </c>
      <c r="F787" s="125">
        <v>100</v>
      </c>
      <c r="G787" s="117">
        <v>481000</v>
      </c>
      <c r="H787" s="329">
        <v>2887384.04</v>
      </c>
      <c r="I787" s="625">
        <f t="shared" si="37"/>
        <v>0.16658677658964963</v>
      </c>
      <c r="J787" s="117">
        <v>47570900</v>
      </c>
      <c r="K787" s="329">
        <f t="shared" si="38"/>
        <v>16.658677658964962</v>
      </c>
      <c r="L787" s="469">
        <f t="shared" si="39"/>
        <v>58683.127748003608</v>
      </c>
      <c r="M787" s="451" t="s">
        <v>202</v>
      </c>
    </row>
    <row r="788" spans="5:13" s="30" customFormat="1" x14ac:dyDescent="0.25">
      <c r="E788" s="425" t="s">
        <v>272</v>
      </c>
      <c r="F788" s="125">
        <v>4000</v>
      </c>
      <c r="G788" s="117">
        <v>480000</v>
      </c>
      <c r="H788" s="329">
        <v>2887384.04</v>
      </c>
      <c r="I788" s="625">
        <f t="shared" si="37"/>
        <v>0.16624044233478549</v>
      </c>
      <c r="J788" s="117">
        <v>1898880000</v>
      </c>
      <c r="K788" s="329">
        <f t="shared" si="38"/>
        <v>664.96176933914194</v>
      </c>
      <c r="L788" s="469">
        <f t="shared" si="39"/>
        <v>59348.089517342749</v>
      </c>
      <c r="M788" s="451" t="s">
        <v>202</v>
      </c>
    </row>
    <row r="789" spans="5:13" s="30" customFormat="1" x14ac:dyDescent="0.25">
      <c r="E789" s="425" t="s">
        <v>272</v>
      </c>
      <c r="F789" s="125">
        <v>1000</v>
      </c>
      <c r="G789" s="117">
        <v>481000</v>
      </c>
      <c r="H789" s="329">
        <v>2887384.04</v>
      </c>
      <c r="I789" s="625">
        <f t="shared" si="37"/>
        <v>0.16658677658964963</v>
      </c>
      <c r="J789" s="117">
        <v>475709000</v>
      </c>
      <c r="K789" s="329">
        <f t="shared" si="38"/>
        <v>166.58677658964962</v>
      </c>
      <c r="L789" s="469">
        <f t="shared" si="39"/>
        <v>59514.676293932396</v>
      </c>
      <c r="M789" s="451" t="s">
        <v>202</v>
      </c>
    </row>
    <row r="790" spans="5:13" s="30" customFormat="1" x14ac:dyDescent="0.25">
      <c r="E790" s="425" t="s">
        <v>272</v>
      </c>
      <c r="F790" s="125">
        <v>250</v>
      </c>
      <c r="G790" s="117">
        <v>490000</v>
      </c>
      <c r="H790" s="329">
        <v>2887384.04</v>
      </c>
      <c r="I790" s="625">
        <f t="shared" si="37"/>
        <v>0.16970378488342686</v>
      </c>
      <c r="J790" s="117">
        <v>121152500</v>
      </c>
      <c r="K790" s="329">
        <f t="shared" si="38"/>
        <v>42.425946220856716</v>
      </c>
      <c r="L790" s="469">
        <f t="shared" si="39"/>
        <v>59557.102240153254</v>
      </c>
      <c r="M790" s="451" t="s">
        <v>202</v>
      </c>
    </row>
    <row r="791" spans="5:13" s="30" customFormat="1" x14ac:dyDescent="0.25">
      <c r="E791" s="425" t="s">
        <v>272</v>
      </c>
      <c r="F791" s="125">
        <v>45</v>
      </c>
      <c r="G791" s="117">
        <v>694500</v>
      </c>
      <c r="H791" s="329">
        <v>2887384.04</v>
      </c>
      <c r="I791" s="628">
        <f t="shared" si="37"/>
        <v>0.24052914000314277</v>
      </c>
      <c r="J791" s="117">
        <v>30908722.5</v>
      </c>
      <c r="K791" s="453">
        <f t="shared" si="38"/>
        <v>10.823811300141424</v>
      </c>
      <c r="L791" s="469">
        <f t="shared" si="39"/>
        <v>59567.926051453396</v>
      </c>
      <c r="M791" s="451" t="s">
        <v>172</v>
      </c>
    </row>
    <row r="792" spans="5:13" s="30" customFormat="1" x14ac:dyDescent="0.25">
      <c r="E792" s="425" t="s">
        <v>272</v>
      </c>
      <c r="F792" s="125">
        <v>22</v>
      </c>
      <c r="G792" s="117">
        <v>685000</v>
      </c>
      <c r="H792" s="329">
        <v>2887384.04</v>
      </c>
      <c r="I792" s="628">
        <f t="shared" si="37"/>
        <v>0.23723896458193347</v>
      </c>
      <c r="J792" s="117">
        <v>14904230</v>
      </c>
      <c r="K792" s="453">
        <f t="shared" si="38"/>
        <v>5.2192572208025361</v>
      </c>
      <c r="L792" s="469">
        <f t="shared" si="39"/>
        <v>59573.145308674197</v>
      </c>
      <c r="M792" s="451" t="s">
        <v>172</v>
      </c>
    </row>
    <row r="793" spans="5:13" s="30" customFormat="1" x14ac:dyDescent="0.25">
      <c r="E793" s="425" t="s">
        <v>272</v>
      </c>
      <c r="F793" s="125">
        <v>300</v>
      </c>
      <c r="G793" s="117">
        <v>650000</v>
      </c>
      <c r="H793" s="329">
        <v>2887384.04</v>
      </c>
      <c r="I793" s="628">
        <f t="shared" si="37"/>
        <v>0.22511726566168869</v>
      </c>
      <c r="J793" s="117">
        <v>192855000</v>
      </c>
      <c r="K793" s="453">
        <f t="shared" si="38"/>
        <v>67.53517969850661</v>
      </c>
      <c r="L793" s="469">
        <f t="shared" si="39"/>
        <v>59640.680488372702</v>
      </c>
      <c r="M793" s="451" t="s">
        <v>172</v>
      </c>
    </row>
    <row r="794" spans="5:13" s="30" customFormat="1" x14ac:dyDescent="0.25">
      <c r="E794" s="425" t="s">
        <v>272</v>
      </c>
      <c r="F794" s="125">
        <v>20</v>
      </c>
      <c r="G794" s="117">
        <v>650000</v>
      </c>
      <c r="H794" s="329">
        <v>2887384.04</v>
      </c>
      <c r="I794" s="628">
        <f t="shared" si="37"/>
        <v>0.22511726566168869</v>
      </c>
      <c r="J794" s="117">
        <v>12857000</v>
      </c>
      <c r="K794" s="453">
        <f t="shared" si="38"/>
        <v>4.5023453132337741</v>
      </c>
      <c r="L794" s="469">
        <f t="shared" si="39"/>
        <v>59645.182833685933</v>
      </c>
      <c r="M794" s="451" t="s">
        <v>172</v>
      </c>
    </row>
    <row r="795" spans="5:13" s="30" customFormat="1" x14ac:dyDescent="0.25">
      <c r="E795" s="425" t="s">
        <v>272</v>
      </c>
      <c r="F795" s="125">
        <v>11</v>
      </c>
      <c r="G795" s="117">
        <v>650000</v>
      </c>
      <c r="H795" s="329">
        <v>2887384.04</v>
      </c>
      <c r="I795" s="628">
        <f t="shared" si="37"/>
        <v>0.22511726566168869</v>
      </c>
      <c r="J795" s="117">
        <v>7071350</v>
      </c>
      <c r="K795" s="453">
        <f t="shared" si="38"/>
        <v>2.4762899222785757</v>
      </c>
      <c r="L795" s="469">
        <f t="shared" si="39"/>
        <v>59647.659123608209</v>
      </c>
      <c r="M795" s="451" t="s">
        <v>172</v>
      </c>
    </row>
    <row r="796" spans="5:13" s="30" customFormat="1" x14ac:dyDescent="0.25">
      <c r="E796" s="425" t="s">
        <v>273</v>
      </c>
      <c r="F796" s="125">
        <v>3000</v>
      </c>
      <c r="G796" s="117">
        <v>500000</v>
      </c>
      <c r="H796" s="329">
        <v>2804482.66</v>
      </c>
      <c r="I796" s="628">
        <f t="shared" si="37"/>
        <v>0.17828600159717156</v>
      </c>
      <c r="J796" s="117">
        <v>1483500000</v>
      </c>
      <c r="K796" s="453">
        <f t="shared" si="38"/>
        <v>534.85800479151465</v>
      </c>
      <c r="L796" s="469">
        <f t="shared" si="39"/>
        <v>60182.517128399726</v>
      </c>
      <c r="M796" s="451" t="s">
        <v>172</v>
      </c>
    </row>
    <row r="797" spans="5:13" s="30" customFormat="1" x14ac:dyDescent="0.25">
      <c r="E797" s="425" t="s">
        <v>273</v>
      </c>
      <c r="F797" s="125">
        <v>115</v>
      </c>
      <c r="G797" s="117">
        <v>500010</v>
      </c>
      <c r="H797" s="329">
        <v>2804482.66</v>
      </c>
      <c r="I797" s="628">
        <f t="shared" si="37"/>
        <v>0.17828956731720352</v>
      </c>
      <c r="J797" s="117">
        <v>56868637.350000001</v>
      </c>
      <c r="K797" s="453">
        <f t="shared" si="38"/>
        <v>20.503300241478406</v>
      </c>
      <c r="L797" s="469">
        <f t="shared" si="39"/>
        <v>60203.020428641204</v>
      </c>
      <c r="M797" s="451" t="s">
        <v>172</v>
      </c>
    </row>
    <row r="798" spans="5:13" s="30" customFormat="1" x14ac:dyDescent="0.25">
      <c r="E798" s="425" t="s">
        <v>273</v>
      </c>
      <c r="F798" s="125">
        <v>20</v>
      </c>
      <c r="G798" s="117">
        <v>500000</v>
      </c>
      <c r="H798" s="329">
        <v>2804482.66</v>
      </c>
      <c r="I798" s="628">
        <f t="shared" si="37"/>
        <v>0.17828600159717156</v>
      </c>
      <c r="J798" s="117">
        <v>9890000</v>
      </c>
      <c r="K798" s="453">
        <f t="shared" si="38"/>
        <v>3.5657200319434312</v>
      </c>
      <c r="L798" s="469">
        <f t="shared" si="39"/>
        <v>60206.586148673145</v>
      </c>
      <c r="M798" s="451" t="s">
        <v>172</v>
      </c>
    </row>
    <row r="799" spans="5:13" s="30" customFormat="1" x14ac:dyDescent="0.25">
      <c r="E799" s="425" t="s">
        <v>273</v>
      </c>
      <c r="F799" s="125">
        <v>2000</v>
      </c>
      <c r="G799" s="117">
        <v>500000</v>
      </c>
      <c r="H799" s="329">
        <v>2804482.66</v>
      </c>
      <c r="I799" s="628">
        <f t="shared" si="37"/>
        <v>0.17828600159717156</v>
      </c>
      <c r="J799" s="117">
        <v>989000000</v>
      </c>
      <c r="K799" s="453">
        <f t="shared" si="38"/>
        <v>356.5720031943431</v>
      </c>
      <c r="L799" s="469">
        <f t="shared" si="39"/>
        <v>60563.158151867487</v>
      </c>
      <c r="M799" s="451" t="s">
        <v>172</v>
      </c>
    </row>
    <row r="800" spans="5:13" s="30" customFormat="1" x14ac:dyDescent="0.25">
      <c r="E800" s="425" t="s">
        <v>273</v>
      </c>
      <c r="F800" s="125">
        <v>3266</v>
      </c>
      <c r="G800" s="117">
        <v>500000</v>
      </c>
      <c r="H800" s="329">
        <v>2804482.66</v>
      </c>
      <c r="I800" s="628">
        <f t="shared" si="37"/>
        <v>0.17828600159717156</v>
      </c>
      <c r="J800" s="117">
        <v>1615037000</v>
      </c>
      <c r="K800" s="453">
        <f t="shared" si="38"/>
        <v>582.28208121636237</v>
      </c>
      <c r="L800" s="469">
        <f t="shared" si="39"/>
        <v>61145.440233083849</v>
      </c>
      <c r="M800" s="451" t="s">
        <v>172</v>
      </c>
    </row>
    <row r="801" spans="5:13" s="30" customFormat="1" x14ac:dyDescent="0.25">
      <c r="E801" s="425" t="s">
        <v>273</v>
      </c>
      <c r="F801" s="125">
        <v>20</v>
      </c>
      <c r="G801" s="117">
        <v>500000</v>
      </c>
      <c r="H801" s="329">
        <v>2804482.66</v>
      </c>
      <c r="I801" s="628">
        <f t="shared" si="37"/>
        <v>0.17828600159717156</v>
      </c>
      <c r="J801" s="117">
        <v>9890000</v>
      </c>
      <c r="K801" s="453">
        <f t="shared" si="38"/>
        <v>3.5657200319434312</v>
      </c>
      <c r="L801" s="469">
        <f t="shared" si="39"/>
        <v>61149.005953115789</v>
      </c>
      <c r="M801" s="451" t="s">
        <v>172</v>
      </c>
    </row>
    <row r="802" spans="5:13" s="30" customFormat="1" x14ac:dyDescent="0.25">
      <c r="E802" s="425" t="s">
        <v>273</v>
      </c>
      <c r="F802" s="125">
        <v>2000</v>
      </c>
      <c r="G802" s="117">
        <v>500000</v>
      </c>
      <c r="H802" s="329">
        <v>2804482.66</v>
      </c>
      <c r="I802" s="628">
        <f t="shared" si="37"/>
        <v>0.17828600159717156</v>
      </c>
      <c r="J802" s="117">
        <v>989000000</v>
      </c>
      <c r="K802" s="453">
        <f t="shared" si="38"/>
        <v>356.5720031943431</v>
      </c>
      <c r="L802" s="469">
        <f t="shared" si="39"/>
        <v>61505.577956310131</v>
      </c>
      <c r="M802" s="451" t="s">
        <v>172</v>
      </c>
    </row>
    <row r="803" spans="5:13" s="30" customFormat="1" x14ac:dyDescent="0.25">
      <c r="E803" s="425" t="s">
        <v>273</v>
      </c>
      <c r="F803" s="125">
        <v>72</v>
      </c>
      <c r="G803" s="117">
        <v>500010</v>
      </c>
      <c r="H803" s="329">
        <v>2804482.66</v>
      </c>
      <c r="I803" s="628">
        <f t="shared" si="37"/>
        <v>0.17828956731720352</v>
      </c>
      <c r="J803" s="117">
        <v>35604712.079999998</v>
      </c>
      <c r="K803" s="453">
        <f t="shared" si="38"/>
        <v>12.836848846838654</v>
      </c>
      <c r="L803" s="469">
        <f t="shared" si="39"/>
        <v>61518.414805156972</v>
      </c>
      <c r="M803" s="451" t="s">
        <v>172</v>
      </c>
    </row>
    <row r="804" spans="5:13" s="30" customFormat="1" x14ac:dyDescent="0.25">
      <c r="E804" s="425" t="s">
        <v>273</v>
      </c>
      <c r="F804" s="125">
        <v>1500</v>
      </c>
      <c r="G804" s="117">
        <v>500000</v>
      </c>
      <c r="H804" s="329">
        <v>2804482.66</v>
      </c>
      <c r="I804" s="628">
        <f t="shared" si="37"/>
        <v>0.17828600159717156</v>
      </c>
      <c r="J804" s="117">
        <v>741750000</v>
      </c>
      <c r="K804" s="453">
        <f t="shared" si="38"/>
        <v>267.42900239575732</v>
      </c>
      <c r="L804" s="469">
        <f t="shared" si="39"/>
        <v>61785.84380755273</v>
      </c>
      <c r="M804" s="451" t="s">
        <v>172</v>
      </c>
    </row>
    <row r="805" spans="5:13" s="30" customFormat="1" x14ac:dyDescent="0.25">
      <c r="E805" s="425" t="s">
        <v>273</v>
      </c>
      <c r="F805" s="125">
        <v>20</v>
      </c>
      <c r="G805" s="117">
        <v>500000</v>
      </c>
      <c r="H805" s="329">
        <v>2804482.66</v>
      </c>
      <c r="I805" s="628">
        <f t="shared" si="37"/>
        <v>0.17828600159717156</v>
      </c>
      <c r="J805" s="117">
        <v>9890000</v>
      </c>
      <c r="K805" s="453">
        <f t="shared" si="38"/>
        <v>3.5657200319434312</v>
      </c>
      <c r="L805" s="469">
        <f t="shared" si="39"/>
        <v>61789.40952758467</v>
      </c>
      <c r="M805" s="451" t="s">
        <v>172</v>
      </c>
    </row>
    <row r="806" spans="5:13" s="30" customFormat="1" x14ac:dyDescent="0.25">
      <c r="E806" s="425" t="s">
        <v>274</v>
      </c>
      <c r="F806" s="125">
        <v>350</v>
      </c>
      <c r="G806" s="117">
        <v>501000</v>
      </c>
      <c r="H806" s="329">
        <v>2875489.65</v>
      </c>
      <c r="I806" s="628">
        <f t="shared" si="37"/>
        <v>0.17423119572000548</v>
      </c>
      <c r="J806" s="117">
        <v>173421150</v>
      </c>
      <c r="K806" s="453">
        <f t="shared" si="38"/>
        <v>60.98091850200192</v>
      </c>
      <c r="L806" s="469">
        <f t="shared" si="39"/>
        <v>61850.390446086669</v>
      </c>
      <c r="M806" s="451" t="s">
        <v>172</v>
      </c>
    </row>
    <row r="807" spans="5:13" s="30" customFormat="1" x14ac:dyDescent="0.25">
      <c r="E807" s="425" t="s">
        <v>274</v>
      </c>
      <c r="F807" s="125">
        <v>4000</v>
      </c>
      <c r="G807" s="117">
        <v>501000</v>
      </c>
      <c r="H807" s="329">
        <v>2875489.65</v>
      </c>
      <c r="I807" s="628">
        <f t="shared" si="37"/>
        <v>0.17423119572000548</v>
      </c>
      <c r="J807" s="117">
        <v>1981956000</v>
      </c>
      <c r="K807" s="453">
        <f t="shared" si="38"/>
        <v>696.92478288002189</v>
      </c>
      <c r="L807" s="469">
        <f t="shared" si="39"/>
        <v>62547.31522896669</v>
      </c>
      <c r="M807" s="451" t="s">
        <v>172</v>
      </c>
    </row>
    <row r="808" spans="5:13" s="30" customFormat="1" x14ac:dyDescent="0.25">
      <c r="E808" s="425" t="s">
        <v>274</v>
      </c>
      <c r="F808" s="125">
        <v>268</v>
      </c>
      <c r="G808" s="117">
        <v>501000</v>
      </c>
      <c r="H808" s="329">
        <v>2875489.65</v>
      </c>
      <c r="I808" s="622">
        <f t="shared" si="37"/>
        <v>0.17423119572000548</v>
      </c>
      <c r="J808" s="117">
        <v>132791052</v>
      </c>
      <c r="K808" s="453">
        <f t="shared" si="38"/>
        <v>46.69396045296147</v>
      </c>
      <c r="L808" s="469">
        <f t="shared" si="39"/>
        <v>62594.009189419652</v>
      </c>
      <c r="M808" s="451" t="s">
        <v>172</v>
      </c>
    </row>
    <row r="809" spans="5:13" s="30" customFormat="1" x14ac:dyDescent="0.25">
      <c r="E809" s="493"/>
      <c r="F809" s="494"/>
      <c r="G809" s="495"/>
      <c r="H809" s="496"/>
      <c r="I809" s="629"/>
      <c r="J809" s="497"/>
      <c r="K809" s="497"/>
      <c r="L809" s="498"/>
      <c r="M809" s="494"/>
    </row>
    <row r="810" spans="5:13" s="30" customFormat="1" x14ac:dyDescent="0.25">
      <c r="E810" s="493"/>
      <c r="F810" s="494"/>
      <c r="G810" s="495"/>
      <c r="H810" s="496"/>
      <c r="I810" s="629"/>
      <c r="J810" s="497"/>
      <c r="K810" s="497"/>
      <c r="L810" s="498"/>
      <c r="M810" s="494"/>
    </row>
    <row r="811" spans="5:13" s="30" customFormat="1" x14ac:dyDescent="0.25">
      <c r="E811" s="493"/>
      <c r="F811" s="494"/>
      <c r="G811" s="495"/>
      <c r="H811" s="496"/>
      <c r="I811" s="629"/>
      <c r="J811" s="497"/>
      <c r="K811" s="497"/>
      <c r="L811" s="498"/>
      <c r="M811" s="494"/>
    </row>
    <row r="812" spans="5:13" s="30" customFormat="1" x14ac:dyDescent="0.25">
      <c r="E812" s="493"/>
      <c r="F812" s="494"/>
      <c r="G812" s="495"/>
      <c r="H812" s="496"/>
      <c r="I812" s="629"/>
      <c r="J812" s="497"/>
      <c r="K812" s="497"/>
      <c r="L812" s="498"/>
      <c r="M812" s="494"/>
    </row>
    <row r="813" spans="5:13" s="30" customFormat="1" x14ac:dyDescent="0.25">
      <c r="E813" s="493"/>
      <c r="F813" s="494"/>
      <c r="G813" s="495"/>
      <c r="H813" s="496"/>
      <c r="I813" s="629"/>
      <c r="J813" s="497"/>
      <c r="K813" s="497"/>
      <c r="L813" s="498"/>
      <c r="M813" s="494"/>
    </row>
    <row r="814" spans="5:13" s="30" customFormat="1" x14ac:dyDescent="0.25">
      <c r="E814" s="493"/>
      <c r="F814" s="494"/>
      <c r="G814" s="495"/>
      <c r="H814" s="496"/>
      <c r="I814" s="629"/>
      <c r="J814" s="497"/>
      <c r="K814" s="497"/>
      <c r="L814" s="498"/>
      <c r="M814" s="494"/>
    </row>
    <row r="815" spans="5:13" s="30" customFormat="1" x14ac:dyDescent="0.25">
      <c r="E815" s="493"/>
      <c r="F815" s="494"/>
      <c r="G815" s="495"/>
      <c r="H815" s="496"/>
      <c r="I815" s="629"/>
      <c r="J815" s="497"/>
      <c r="K815" s="497"/>
      <c r="L815" s="498"/>
      <c r="M815" s="494"/>
    </row>
    <row r="816" spans="5:13" s="30" customFormat="1" x14ac:dyDescent="0.25">
      <c r="E816" s="493"/>
      <c r="F816" s="494"/>
      <c r="G816" s="495"/>
      <c r="H816" s="496"/>
      <c r="I816" s="629"/>
      <c r="J816" s="497"/>
      <c r="K816" s="497"/>
      <c r="L816" s="498"/>
      <c r="M816" s="494"/>
    </row>
    <row r="817" spans="5:13" s="30" customFormat="1" x14ac:dyDescent="0.25">
      <c r="E817" s="493"/>
      <c r="F817" s="494"/>
      <c r="G817" s="495"/>
      <c r="H817" s="496"/>
      <c r="I817" s="629"/>
      <c r="J817" s="497"/>
      <c r="K817" s="497"/>
      <c r="L817" s="498"/>
      <c r="M817" s="494"/>
    </row>
    <row r="818" spans="5:13" s="30" customFormat="1" x14ac:dyDescent="0.25">
      <c r="E818" s="493"/>
      <c r="F818" s="494"/>
      <c r="G818" s="495"/>
      <c r="H818" s="496"/>
      <c r="I818" s="629"/>
      <c r="J818" s="497"/>
      <c r="K818" s="497"/>
      <c r="L818" s="498"/>
      <c r="M818" s="494"/>
    </row>
    <row r="819" spans="5:13" s="30" customFormat="1" x14ac:dyDescent="0.25">
      <c r="E819" s="493"/>
      <c r="F819" s="494"/>
      <c r="G819" s="495"/>
      <c r="H819" s="496"/>
      <c r="I819" s="629"/>
      <c r="J819" s="497"/>
      <c r="K819" s="497"/>
      <c r="L819" s="498"/>
      <c r="M819" s="494"/>
    </row>
    <row r="820" spans="5:13" s="30" customFormat="1" x14ac:dyDescent="0.25">
      <c r="E820" s="493"/>
      <c r="F820" s="494"/>
      <c r="G820" s="495"/>
      <c r="H820" s="496"/>
      <c r="I820" s="629"/>
      <c r="J820" s="497"/>
      <c r="K820" s="497"/>
      <c r="L820" s="498"/>
      <c r="M820" s="494"/>
    </row>
    <row r="821" spans="5:13" s="30" customFormat="1" x14ac:dyDescent="0.25">
      <c r="E821" s="493"/>
      <c r="F821" s="494"/>
      <c r="G821" s="495"/>
      <c r="H821" s="496"/>
      <c r="I821" s="629"/>
      <c r="J821" s="497"/>
      <c r="K821" s="497"/>
      <c r="L821" s="498"/>
      <c r="M821" s="494"/>
    </row>
    <row r="822" spans="5:13" s="30" customFormat="1" x14ac:dyDescent="0.25">
      <c r="E822" s="493"/>
      <c r="F822" s="494"/>
      <c r="G822" s="495"/>
      <c r="H822" s="496"/>
      <c r="I822" s="629"/>
      <c r="J822" s="497"/>
      <c r="K822" s="497"/>
      <c r="L822" s="498"/>
      <c r="M822" s="494"/>
    </row>
    <row r="823" spans="5:13" s="30" customFormat="1" x14ac:dyDescent="0.25">
      <c r="E823" s="493"/>
      <c r="F823" s="494"/>
      <c r="G823" s="495"/>
      <c r="H823" s="496"/>
      <c r="I823" s="629"/>
      <c r="J823" s="497"/>
      <c r="K823" s="497"/>
      <c r="L823" s="498"/>
      <c r="M823" s="494"/>
    </row>
    <row r="824" spans="5:13" s="30" customFormat="1" x14ac:dyDescent="0.25">
      <c r="E824" s="493"/>
      <c r="F824" s="494"/>
      <c r="G824" s="495"/>
      <c r="H824" s="496"/>
      <c r="I824" s="629"/>
      <c r="J824" s="497"/>
      <c r="K824" s="497"/>
      <c r="L824" s="498"/>
      <c r="M824" s="494"/>
    </row>
    <row r="825" spans="5:13" s="30" customFormat="1" x14ac:dyDescent="0.25">
      <c r="E825" s="493"/>
      <c r="F825" s="494"/>
      <c r="G825" s="495"/>
      <c r="H825" s="496"/>
      <c r="I825" s="629"/>
      <c r="J825" s="497"/>
      <c r="K825" s="497"/>
      <c r="L825" s="498"/>
      <c r="M825" s="494"/>
    </row>
    <row r="826" spans="5:13" s="30" customFormat="1" x14ac:dyDescent="0.25">
      <c r="E826" s="493"/>
      <c r="F826" s="494"/>
      <c r="G826" s="495"/>
      <c r="H826" s="496"/>
      <c r="I826" s="629"/>
      <c r="J826" s="497"/>
      <c r="K826" s="497"/>
      <c r="L826" s="498"/>
      <c r="M826" s="494"/>
    </row>
    <row r="827" spans="5:13" s="30" customFormat="1" x14ac:dyDescent="0.25">
      <c r="E827" s="493"/>
      <c r="F827" s="494"/>
      <c r="G827" s="495"/>
      <c r="H827" s="496"/>
      <c r="I827" s="629"/>
      <c r="J827" s="497"/>
      <c r="K827" s="497"/>
      <c r="L827" s="498"/>
      <c r="M827" s="494"/>
    </row>
    <row r="828" spans="5:13" s="30" customFormat="1" x14ac:dyDescent="0.25">
      <c r="E828" s="493"/>
      <c r="F828" s="494"/>
      <c r="G828" s="495"/>
      <c r="H828" s="496"/>
      <c r="I828" s="629"/>
      <c r="J828" s="497"/>
      <c r="K828" s="497"/>
      <c r="L828" s="498"/>
      <c r="M828" s="494"/>
    </row>
    <row r="829" spans="5:13" s="30" customFormat="1" x14ac:dyDescent="0.25">
      <c r="E829" s="493"/>
      <c r="F829" s="494"/>
      <c r="G829" s="495"/>
      <c r="H829" s="496"/>
      <c r="I829" s="629"/>
      <c r="J829" s="497"/>
      <c r="K829" s="497"/>
      <c r="L829" s="498"/>
      <c r="M829" s="494"/>
    </row>
    <row r="830" spans="5:13" s="30" customFormat="1" x14ac:dyDescent="0.25">
      <c r="E830" s="493"/>
      <c r="F830" s="494"/>
      <c r="G830" s="495"/>
      <c r="H830" s="496"/>
      <c r="I830" s="629"/>
      <c r="J830" s="497"/>
      <c r="K830" s="497"/>
      <c r="L830" s="498"/>
      <c r="M830" s="494"/>
    </row>
    <row r="831" spans="5:13" s="30" customFormat="1" x14ac:dyDescent="0.25">
      <c r="E831" s="493"/>
      <c r="F831" s="494"/>
      <c r="G831" s="495"/>
      <c r="H831" s="496"/>
      <c r="I831" s="629"/>
      <c r="J831" s="497"/>
      <c r="K831" s="497"/>
      <c r="L831" s="498"/>
      <c r="M831" s="494"/>
    </row>
    <row r="832" spans="5:13" s="30" customFormat="1" x14ac:dyDescent="0.25">
      <c r="E832" s="493"/>
      <c r="F832" s="494"/>
      <c r="G832" s="495"/>
      <c r="H832" s="496"/>
      <c r="I832" s="629"/>
      <c r="J832" s="497"/>
      <c r="K832" s="497"/>
      <c r="L832" s="498"/>
      <c r="M832" s="494"/>
    </row>
    <row r="833" spans="5:13" s="30" customFormat="1" x14ac:dyDescent="0.25">
      <c r="E833" s="493"/>
      <c r="F833" s="494"/>
      <c r="G833" s="495"/>
      <c r="H833" s="496"/>
      <c r="I833" s="629"/>
      <c r="J833" s="497"/>
      <c r="K833" s="497"/>
      <c r="L833" s="498"/>
      <c r="M833" s="494"/>
    </row>
    <row r="834" spans="5:13" s="30" customFormat="1" x14ac:dyDescent="0.25">
      <c r="E834" s="493"/>
      <c r="F834" s="494"/>
      <c r="G834" s="495"/>
      <c r="H834" s="496"/>
      <c r="I834" s="629"/>
      <c r="J834" s="497"/>
      <c r="K834" s="497"/>
      <c r="L834" s="498"/>
      <c r="M834" s="494"/>
    </row>
    <row r="835" spans="5:13" s="30" customFormat="1" x14ac:dyDescent="0.25">
      <c r="E835" s="493"/>
      <c r="F835" s="494"/>
      <c r="G835" s="495"/>
      <c r="H835" s="496"/>
      <c r="I835" s="629"/>
      <c r="J835" s="497"/>
      <c r="K835" s="497"/>
      <c r="L835" s="498"/>
      <c r="M835" s="494"/>
    </row>
    <row r="836" spans="5:13" s="30" customFormat="1" x14ac:dyDescent="0.25">
      <c r="E836" s="493"/>
      <c r="F836" s="494"/>
      <c r="G836" s="495"/>
      <c r="H836" s="496"/>
      <c r="I836" s="629"/>
      <c r="J836" s="497"/>
      <c r="K836" s="497"/>
      <c r="L836" s="498"/>
      <c r="M836" s="494"/>
    </row>
    <row r="837" spans="5:13" s="30" customFormat="1" x14ac:dyDescent="0.25">
      <c r="E837" s="493"/>
      <c r="F837" s="494"/>
      <c r="G837" s="495"/>
      <c r="H837" s="496"/>
      <c r="I837" s="629"/>
      <c r="J837" s="497"/>
      <c r="K837" s="497"/>
      <c r="L837" s="498"/>
      <c r="M837" s="494"/>
    </row>
    <row r="838" spans="5:13" s="30" customFormat="1" x14ac:dyDescent="0.25">
      <c r="E838" s="493"/>
      <c r="F838" s="494"/>
      <c r="G838" s="495"/>
      <c r="H838" s="496"/>
      <c r="I838" s="629"/>
      <c r="J838" s="497"/>
      <c r="K838" s="497"/>
      <c r="L838" s="498"/>
      <c r="M838" s="494"/>
    </row>
    <row r="839" spans="5:13" s="30" customFormat="1" x14ac:dyDescent="0.25">
      <c r="E839" s="493"/>
      <c r="F839" s="494"/>
      <c r="G839" s="495"/>
      <c r="H839" s="496"/>
      <c r="I839" s="629"/>
      <c r="J839" s="497"/>
      <c r="K839" s="497"/>
      <c r="L839" s="498"/>
      <c r="M839" s="494"/>
    </row>
    <row r="840" spans="5:13" s="30" customFormat="1" x14ac:dyDescent="0.25">
      <c r="E840" s="493"/>
      <c r="F840" s="494"/>
      <c r="G840" s="495"/>
      <c r="H840" s="496"/>
      <c r="I840" s="629"/>
      <c r="J840" s="497"/>
      <c r="K840" s="497"/>
      <c r="L840" s="498"/>
      <c r="M840" s="494"/>
    </row>
    <row r="841" spans="5:13" s="30" customFormat="1" x14ac:dyDescent="0.25">
      <c r="E841" s="493"/>
      <c r="F841" s="494"/>
      <c r="G841" s="495"/>
      <c r="H841" s="496"/>
      <c r="I841" s="629"/>
      <c r="J841" s="497"/>
      <c r="K841" s="497"/>
      <c r="L841" s="498"/>
      <c r="M841" s="494"/>
    </row>
    <row r="842" spans="5:13" s="30" customFormat="1" x14ac:dyDescent="0.25">
      <c r="E842" s="493"/>
      <c r="F842" s="494"/>
      <c r="G842" s="495"/>
      <c r="H842" s="496"/>
      <c r="I842" s="629"/>
      <c r="J842" s="497"/>
      <c r="K842" s="497"/>
      <c r="L842" s="498"/>
      <c r="M842" s="494"/>
    </row>
    <row r="843" spans="5:13" s="30" customFormat="1" x14ac:dyDescent="0.25">
      <c r="E843" s="493"/>
      <c r="F843" s="494"/>
      <c r="G843" s="495"/>
      <c r="H843" s="496"/>
      <c r="I843" s="629"/>
      <c r="J843" s="497"/>
      <c r="K843" s="497"/>
      <c r="L843" s="498"/>
      <c r="M843" s="494"/>
    </row>
    <row r="844" spans="5:13" s="30" customFormat="1" x14ac:dyDescent="0.25">
      <c r="E844" s="493"/>
      <c r="F844" s="494"/>
      <c r="G844" s="495"/>
      <c r="H844" s="496"/>
      <c r="I844" s="629"/>
      <c r="J844" s="497"/>
      <c r="K844" s="497"/>
      <c r="L844" s="498"/>
      <c r="M844" s="494"/>
    </row>
    <row r="845" spans="5:13" s="30" customFormat="1" x14ac:dyDescent="0.25">
      <c r="E845" s="493"/>
      <c r="F845" s="494"/>
      <c r="G845" s="495"/>
      <c r="H845" s="496"/>
      <c r="I845" s="629"/>
      <c r="J845" s="497"/>
      <c r="K845" s="497"/>
      <c r="L845" s="498"/>
      <c r="M845" s="494"/>
    </row>
    <row r="846" spans="5:13" s="30" customFormat="1" x14ac:dyDescent="0.25">
      <c r="E846" s="493"/>
      <c r="F846" s="494"/>
      <c r="G846" s="495"/>
      <c r="H846" s="496"/>
      <c r="I846" s="629"/>
      <c r="J846" s="497"/>
      <c r="K846" s="497"/>
      <c r="L846" s="498"/>
      <c r="M846" s="494"/>
    </row>
    <row r="847" spans="5:13" s="30" customFormat="1" x14ac:dyDescent="0.25">
      <c r="E847" s="493"/>
      <c r="F847" s="494"/>
      <c r="G847" s="495"/>
      <c r="H847" s="496"/>
      <c r="I847" s="629"/>
      <c r="J847" s="497"/>
      <c r="K847" s="497"/>
      <c r="L847" s="498"/>
      <c r="M847" s="494"/>
    </row>
    <row r="848" spans="5:13" s="30" customFormat="1" x14ac:dyDescent="0.25">
      <c r="E848" s="493"/>
      <c r="F848" s="494"/>
      <c r="G848" s="495"/>
      <c r="H848" s="496"/>
      <c r="I848" s="629"/>
      <c r="J848" s="497"/>
      <c r="K848" s="497"/>
      <c r="L848" s="498"/>
      <c r="M848" s="494"/>
    </row>
    <row r="849" spans="5:13" s="30" customFormat="1" x14ac:dyDescent="0.25">
      <c r="E849" s="493"/>
      <c r="F849" s="494"/>
      <c r="G849" s="495"/>
      <c r="H849" s="496"/>
      <c r="I849" s="629"/>
      <c r="J849" s="497"/>
      <c r="K849" s="497"/>
      <c r="L849" s="498"/>
      <c r="M849" s="494"/>
    </row>
    <row r="850" spans="5:13" s="30" customFormat="1" x14ac:dyDescent="0.25">
      <c r="E850" s="493"/>
      <c r="F850" s="494"/>
      <c r="G850" s="495"/>
      <c r="H850" s="496"/>
      <c r="I850" s="629"/>
      <c r="J850" s="497"/>
      <c r="K850" s="497"/>
      <c r="L850" s="498"/>
      <c r="M850" s="494"/>
    </row>
    <row r="851" spans="5:13" s="30" customFormat="1" x14ac:dyDescent="0.25">
      <c r="E851" s="493"/>
      <c r="F851" s="494"/>
      <c r="G851" s="495"/>
      <c r="H851" s="496"/>
      <c r="I851" s="629"/>
      <c r="J851" s="497"/>
      <c r="K851" s="497"/>
      <c r="L851" s="498"/>
      <c r="M851" s="494"/>
    </row>
    <row r="852" spans="5:13" s="30" customFormat="1" x14ac:dyDescent="0.25">
      <c r="E852" s="493"/>
      <c r="F852" s="494"/>
      <c r="G852" s="495"/>
      <c r="H852" s="496"/>
      <c r="I852" s="629"/>
      <c r="J852" s="497"/>
      <c r="K852" s="497"/>
      <c r="L852" s="498"/>
      <c r="M852" s="494"/>
    </row>
    <row r="853" spans="5:13" s="30" customFormat="1" x14ac:dyDescent="0.25">
      <c r="E853" s="493"/>
      <c r="F853" s="494"/>
      <c r="G853" s="495"/>
      <c r="H853" s="496"/>
      <c r="I853" s="629"/>
      <c r="J853" s="497"/>
      <c r="K853" s="497"/>
      <c r="L853" s="498"/>
      <c r="M853" s="494"/>
    </row>
    <row r="854" spans="5:13" s="30" customFormat="1" x14ac:dyDescent="0.25">
      <c r="E854" s="493"/>
      <c r="F854" s="494"/>
      <c r="G854" s="495"/>
      <c r="H854" s="496"/>
      <c r="I854" s="629"/>
      <c r="J854" s="497"/>
      <c r="K854" s="497"/>
      <c r="L854" s="498"/>
      <c r="M854" s="494"/>
    </row>
    <row r="855" spans="5:13" s="30" customFormat="1" x14ac:dyDescent="0.25">
      <c r="E855" s="493"/>
      <c r="F855" s="494"/>
      <c r="G855" s="495"/>
      <c r="H855" s="496"/>
      <c r="I855" s="629"/>
      <c r="J855" s="497"/>
      <c r="K855" s="497"/>
      <c r="L855" s="498"/>
      <c r="M855" s="494"/>
    </row>
    <row r="856" spans="5:13" s="30" customFormat="1" x14ac:dyDescent="0.25">
      <c r="E856" s="493"/>
      <c r="F856" s="494"/>
      <c r="G856" s="495"/>
      <c r="H856" s="496"/>
      <c r="I856" s="629"/>
      <c r="J856" s="497"/>
      <c r="K856" s="497"/>
      <c r="L856" s="498"/>
      <c r="M856" s="494"/>
    </row>
    <row r="857" spans="5:13" s="30" customFormat="1" x14ac:dyDescent="0.25">
      <c r="E857" s="493"/>
      <c r="F857" s="494"/>
      <c r="G857" s="495"/>
      <c r="H857" s="496"/>
      <c r="I857" s="629"/>
      <c r="J857" s="497"/>
      <c r="K857" s="497"/>
      <c r="L857" s="498"/>
      <c r="M857" s="494"/>
    </row>
    <row r="858" spans="5:13" s="30" customFormat="1" x14ac:dyDescent="0.25">
      <c r="E858" s="493"/>
      <c r="F858" s="494"/>
      <c r="G858" s="495"/>
      <c r="H858" s="496"/>
      <c r="I858" s="629"/>
      <c r="J858" s="497"/>
      <c r="K858" s="497"/>
      <c r="L858" s="498"/>
      <c r="M858" s="494"/>
    </row>
    <row r="859" spans="5:13" s="30" customFormat="1" x14ac:dyDescent="0.25">
      <c r="E859" s="493"/>
      <c r="F859" s="494"/>
      <c r="G859" s="495"/>
      <c r="H859" s="496"/>
      <c r="I859" s="629"/>
      <c r="J859" s="497"/>
      <c r="K859" s="497"/>
      <c r="L859" s="498"/>
      <c r="M859" s="494"/>
    </row>
    <row r="860" spans="5:13" s="30" customFormat="1" x14ac:dyDescent="0.25">
      <c r="E860" s="493"/>
      <c r="F860" s="494"/>
      <c r="G860" s="495"/>
      <c r="H860" s="496"/>
      <c r="I860" s="629"/>
      <c r="J860" s="497"/>
      <c r="K860" s="497"/>
      <c r="L860" s="498"/>
      <c r="M860" s="494"/>
    </row>
    <row r="861" spans="5:13" s="30" customFormat="1" x14ac:dyDescent="0.25">
      <c r="E861" s="493"/>
      <c r="F861" s="494"/>
      <c r="G861" s="495"/>
      <c r="H861" s="496"/>
      <c r="I861" s="629"/>
      <c r="J861" s="497"/>
      <c r="K861" s="497"/>
      <c r="L861" s="498"/>
      <c r="M861" s="494"/>
    </row>
    <row r="862" spans="5:13" s="30" customFormat="1" x14ac:dyDescent="0.25">
      <c r="E862" s="493"/>
      <c r="F862" s="494"/>
      <c r="G862" s="495"/>
      <c r="H862" s="496"/>
      <c r="I862" s="629"/>
      <c r="J862" s="497"/>
      <c r="K862" s="497"/>
      <c r="L862" s="498"/>
      <c r="M862" s="494"/>
    </row>
    <row r="863" spans="5:13" s="30" customFormat="1" x14ac:dyDescent="0.25">
      <c r="E863" s="493"/>
      <c r="F863" s="494"/>
      <c r="G863" s="495"/>
      <c r="H863" s="496"/>
      <c r="I863" s="629"/>
      <c r="J863" s="497"/>
      <c r="K863" s="497"/>
      <c r="L863" s="498"/>
      <c r="M863" s="494"/>
    </row>
    <row r="864" spans="5:13" s="30" customFormat="1" x14ac:dyDescent="0.25">
      <c r="E864" s="493"/>
      <c r="F864" s="494"/>
      <c r="G864" s="495"/>
      <c r="H864" s="496"/>
      <c r="I864" s="629"/>
      <c r="J864" s="497"/>
      <c r="K864" s="497"/>
      <c r="L864" s="498"/>
      <c r="M864" s="494"/>
    </row>
    <row r="865" spans="5:13" s="30" customFormat="1" x14ac:dyDescent="0.25">
      <c r="E865" s="493"/>
      <c r="F865" s="494"/>
      <c r="G865" s="495"/>
      <c r="H865" s="496"/>
      <c r="I865" s="629"/>
      <c r="J865" s="497"/>
      <c r="K865" s="497"/>
      <c r="L865" s="498"/>
      <c r="M865" s="494"/>
    </row>
    <row r="866" spans="5:13" s="30" customFormat="1" x14ac:dyDescent="0.25">
      <c r="E866" s="493"/>
      <c r="F866" s="494"/>
      <c r="G866" s="495"/>
      <c r="H866" s="496"/>
      <c r="I866" s="629"/>
      <c r="J866" s="497"/>
      <c r="K866" s="497"/>
      <c r="L866" s="498"/>
      <c r="M866" s="494"/>
    </row>
    <row r="867" spans="5:13" s="30" customFormat="1" x14ac:dyDescent="0.25">
      <c r="E867" s="493"/>
      <c r="F867" s="494"/>
      <c r="G867" s="495"/>
      <c r="H867" s="496"/>
      <c r="I867" s="629"/>
      <c r="J867" s="497"/>
      <c r="K867" s="497"/>
      <c r="L867" s="498"/>
      <c r="M867" s="494"/>
    </row>
    <row r="868" spans="5:13" s="30" customFormat="1" x14ac:dyDescent="0.25">
      <c r="E868" s="493"/>
      <c r="F868" s="494"/>
      <c r="G868" s="495"/>
      <c r="H868" s="496"/>
      <c r="I868" s="629"/>
      <c r="J868" s="497"/>
      <c r="K868" s="497"/>
      <c r="L868" s="498"/>
      <c r="M868" s="494"/>
    </row>
    <row r="869" spans="5:13" s="30" customFormat="1" x14ac:dyDescent="0.25">
      <c r="E869" s="493"/>
      <c r="F869" s="494"/>
      <c r="G869" s="495"/>
      <c r="H869" s="496"/>
      <c r="I869" s="629"/>
      <c r="J869" s="497"/>
      <c r="K869" s="497"/>
      <c r="L869" s="498"/>
      <c r="M869" s="494"/>
    </row>
    <row r="870" spans="5:13" s="30" customFormat="1" x14ac:dyDescent="0.25">
      <c r="E870" s="493"/>
      <c r="F870" s="494"/>
      <c r="G870" s="495"/>
      <c r="H870" s="496"/>
      <c r="I870" s="629"/>
      <c r="J870" s="497"/>
      <c r="K870" s="497"/>
      <c r="L870" s="498"/>
      <c r="M870" s="494"/>
    </row>
    <row r="871" spans="5:13" s="30" customFormat="1" x14ac:dyDescent="0.25">
      <c r="E871" s="493"/>
      <c r="F871" s="494"/>
      <c r="G871" s="495"/>
      <c r="H871" s="496"/>
      <c r="I871" s="629"/>
      <c r="J871" s="497"/>
      <c r="K871" s="497"/>
      <c r="L871" s="498"/>
      <c r="M871" s="494"/>
    </row>
    <row r="872" spans="5:13" s="30" customFormat="1" x14ac:dyDescent="0.25">
      <c r="E872" s="493"/>
      <c r="F872" s="494"/>
      <c r="G872" s="495"/>
      <c r="H872" s="496"/>
      <c r="I872" s="629"/>
      <c r="J872" s="497"/>
      <c r="K872" s="497"/>
      <c r="L872" s="498"/>
      <c r="M872" s="494"/>
    </row>
    <row r="873" spans="5:13" s="30" customFormat="1" x14ac:dyDescent="0.25">
      <c r="E873" s="493"/>
      <c r="F873" s="494"/>
      <c r="G873" s="495"/>
      <c r="H873" s="496"/>
      <c r="I873" s="629"/>
      <c r="J873" s="497"/>
      <c r="K873" s="497"/>
      <c r="L873" s="498"/>
      <c r="M873" s="494"/>
    </row>
    <row r="874" spans="5:13" s="30" customFormat="1" x14ac:dyDescent="0.25">
      <c r="E874" s="493"/>
      <c r="F874" s="494"/>
      <c r="G874" s="495"/>
      <c r="H874" s="496"/>
      <c r="I874" s="629"/>
      <c r="J874" s="497"/>
      <c r="K874" s="497"/>
      <c r="L874" s="498"/>
      <c r="M874" s="494"/>
    </row>
    <row r="875" spans="5:13" s="30" customFormat="1" x14ac:dyDescent="0.25">
      <c r="E875" s="493"/>
      <c r="F875" s="494"/>
      <c r="G875" s="495"/>
      <c r="H875" s="496"/>
      <c r="I875" s="629"/>
      <c r="J875" s="497"/>
      <c r="K875" s="497"/>
      <c r="L875" s="498"/>
      <c r="M875" s="494"/>
    </row>
    <row r="876" spans="5:13" s="30" customFormat="1" x14ac:dyDescent="0.25">
      <c r="E876" s="493"/>
      <c r="F876" s="494"/>
      <c r="G876" s="495"/>
      <c r="H876" s="496"/>
      <c r="I876" s="629"/>
      <c r="J876" s="497"/>
      <c r="K876" s="497"/>
      <c r="L876" s="498"/>
      <c r="M876" s="494"/>
    </row>
    <row r="877" spans="5:13" s="30" customFormat="1" x14ac:dyDescent="0.25">
      <c r="E877" s="493"/>
      <c r="F877" s="494"/>
      <c r="G877" s="495"/>
      <c r="H877" s="496"/>
      <c r="I877" s="629"/>
      <c r="J877" s="497"/>
      <c r="K877" s="497"/>
      <c r="L877" s="498"/>
      <c r="M877" s="494"/>
    </row>
    <row r="878" spans="5:13" s="30" customFormat="1" x14ac:dyDescent="0.25">
      <c r="E878" s="493"/>
      <c r="F878" s="494"/>
      <c r="G878" s="495"/>
      <c r="H878" s="496"/>
      <c r="I878" s="629"/>
      <c r="J878" s="497"/>
      <c r="K878" s="497"/>
      <c r="L878" s="498"/>
      <c r="M878" s="494"/>
    </row>
    <row r="879" spans="5:13" s="30" customFormat="1" x14ac:dyDescent="0.25">
      <c r="E879" s="493"/>
      <c r="F879" s="494"/>
      <c r="G879" s="495"/>
      <c r="H879" s="496"/>
      <c r="I879" s="629"/>
      <c r="J879" s="497"/>
      <c r="K879" s="497"/>
      <c r="L879" s="498"/>
      <c r="M879" s="494"/>
    </row>
    <row r="880" spans="5:13" s="30" customFormat="1" x14ac:dyDescent="0.25">
      <c r="E880" s="493"/>
      <c r="F880" s="494"/>
      <c r="G880" s="495"/>
      <c r="H880" s="496"/>
      <c r="I880" s="629"/>
      <c r="J880" s="497"/>
      <c r="K880" s="497"/>
      <c r="L880" s="498"/>
      <c r="M880" s="494"/>
    </row>
    <row r="881" spans="5:13" s="30" customFormat="1" x14ac:dyDescent="0.25">
      <c r="E881" s="493"/>
      <c r="F881" s="494"/>
      <c r="G881" s="495"/>
      <c r="H881" s="496"/>
      <c r="I881" s="629"/>
      <c r="J881" s="497"/>
      <c r="K881" s="497"/>
      <c r="L881" s="498"/>
      <c r="M881" s="494"/>
    </row>
    <row r="882" spans="5:13" s="30" customFormat="1" x14ac:dyDescent="0.25">
      <c r="E882" s="493"/>
      <c r="F882" s="494"/>
      <c r="G882" s="495"/>
      <c r="H882" s="496"/>
      <c r="I882" s="629"/>
      <c r="J882" s="497"/>
      <c r="K882" s="497"/>
      <c r="L882" s="498"/>
      <c r="M882" s="494"/>
    </row>
    <row r="883" spans="5:13" s="30" customFormat="1" x14ac:dyDescent="0.25">
      <c r="E883" s="493"/>
      <c r="F883" s="494"/>
      <c r="G883" s="495"/>
      <c r="H883" s="496"/>
      <c r="I883" s="629"/>
      <c r="J883" s="497"/>
      <c r="K883" s="497"/>
      <c r="L883" s="498"/>
      <c r="M883" s="494"/>
    </row>
    <row r="884" spans="5:13" s="30" customFormat="1" x14ac:dyDescent="0.25">
      <c r="E884" s="493"/>
      <c r="F884" s="494"/>
      <c r="G884" s="495"/>
      <c r="H884" s="496"/>
      <c r="I884" s="629"/>
      <c r="J884" s="497"/>
      <c r="K884" s="497"/>
      <c r="L884" s="498"/>
      <c r="M884" s="494"/>
    </row>
    <row r="885" spans="5:13" s="30" customFormat="1" x14ac:dyDescent="0.25">
      <c r="E885" s="493"/>
      <c r="F885" s="494"/>
      <c r="G885" s="495"/>
      <c r="H885" s="496"/>
      <c r="I885" s="629"/>
      <c r="J885" s="497"/>
      <c r="K885" s="497"/>
      <c r="L885" s="498"/>
      <c r="M885" s="494"/>
    </row>
    <row r="886" spans="5:13" s="30" customFormat="1" x14ac:dyDescent="0.25">
      <c r="E886" s="493"/>
      <c r="F886" s="494"/>
      <c r="G886" s="495"/>
      <c r="H886" s="496"/>
      <c r="I886" s="629"/>
      <c r="J886" s="497"/>
      <c r="K886" s="497"/>
      <c r="L886" s="498"/>
      <c r="M886" s="494"/>
    </row>
    <row r="887" spans="5:13" s="30" customFormat="1" x14ac:dyDescent="0.25">
      <c r="E887" s="493"/>
      <c r="F887" s="494"/>
      <c r="G887" s="495"/>
      <c r="H887" s="496"/>
      <c r="I887" s="629"/>
      <c r="J887" s="497"/>
      <c r="K887" s="497"/>
      <c r="L887" s="498"/>
      <c r="M887" s="494"/>
    </row>
    <row r="888" spans="5:13" s="30" customFormat="1" x14ac:dyDescent="0.25">
      <c r="E888" s="493"/>
      <c r="F888" s="494"/>
      <c r="G888" s="495"/>
      <c r="H888" s="496"/>
      <c r="I888" s="629"/>
      <c r="J888" s="497"/>
      <c r="K888" s="497"/>
      <c r="L888" s="498"/>
      <c r="M888" s="494"/>
    </row>
    <row r="889" spans="5:13" s="30" customFormat="1" x14ac:dyDescent="0.25">
      <c r="E889" s="493"/>
      <c r="F889" s="494"/>
      <c r="G889" s="495"/>
      <c r="H889" s="496"/>
      <c r="I889" s="629"/>
      <c r="J889" s="497"/>
      <c r="K889" s="497"/>
      <c r="L889" s="498"/>
      <c r="M889" s="494"/>
    </row>
    <row r="890" spans="5:13" s="30" customFormat="1" x14ac:dyDescent="0.25">
      <c r="E890" s="493"/>
      <c r="F890" s="494"/>
      <c r="G890" s="495"/>
      <c r="H890" s="496"/>
      <c r="I890" s="629"/>
      <c r="J890" s="497"/>
      <c r="K890" s="497"/>
      <c r="L890" s="498"/>
      <c r="M890" s="494"/>
    </row>
    <row r="891" spans="5:13" s="30" customFormat="1" x14ac:dyDescent="0.25">
      <c r="E891" s="493"/>
      <c r="F891" s="494"/>
      <c r="G891" s="495"/>
      <c r="H891" s="496"/>
      <c r="I891" s="629"/>
      <c r="J891" s="497"/>
      <c r="K891" s="497"/>
      <c r="L891" s="498"/>
      <c r="M891" s="494"/>
    </row>
    <row r="892" spans="5:13" s="30" customFormat="1" x14ac:dyDescent="0.25">
      <c r="E892" s="493"/>
      <c r="F892" s="494"/>
      <c r="G892" s="495"/>
      <c r="H892" s="496"/>
      <c r="I892" s="629"/>
      <c r="J892" s="497"/>
      <c r="K892" s="497"/>
      <c r="L892" s="498"/>
      <c r="M892" s="494"/>
    </row>
    <row r="893" spans="5:13" s="30" customFormat="1" x14ac:dyDescent="0.25">
      <c r="E893" s="493"/>
      <c r="F893" s="494"/>
      <c r="G893" s="495"/>
      <c r="H893" s="496"/>
      <c r="I893" s="629"/>
      <c r="J893" s="497"/>
      <c r="K893" s="497"/>
      <c r="L893" s="498"/>
      <c r="M893" s="494"/>
    </row>
    <row r="894" spans="5:13" s="30" customFormat="1" x14ac:dyDescent="0.25">
      <c r="E894" s="493"/>
      <c r="F894" s="494"/>
      <c r="G894" s="495"/>
      <c r="H894" s="496"/>
      <c r="I894" s="629"/>
      <c r="J894" s="497"/>
      <c r="K894" s="497"/>
      <c r="L894" s="498"/>
      <c r="M894" s="494"/>
    </row>
    <row r="895" spans="5:13" s="30" customFormat="1" x14ac:dyDescent="0.25">
      <c r="E895" s="493"/>
      <c r="F895" s="494"/>
      <c r="G895" s="495"/>
      <c r="H895" s="496"/>
      <c r="I895" s="629"/>
      <c r="J895" s="497"/>
      <c r="K895" s="497"/>
      <c r="L895" s="498"/>
      <c r="M895" s="494"/>
    </row>
    <row r="896" spans="5:13" s="30" customFormat="1" x14ac:dyDescent="0.25">
      <c r="E896" s="493"/>
      <c r="F896" s="494"/>
      <c r="G896" s="495"/>
      <c r="H896" s="496"/>
      <c r="I896" s="629"/>
      <c r="J896" s="497"/>
      <c r="K896" s="497"/>
      <c r="L896" s="498"/>
      <c r="M896" s="494"/>
    </row>
    <row r="897" spans="5:13" s="30" customFormat="1" x14ac:dyDescent="0.25">
      <c r="E897" s="493"/>
      <c r="F897" s="494"/>
      <c r="G897" s="495"/>
      <c r="H897" s="496"/>
      <c r="I897" s="629"/>
      <c r="J897" s="497"/>
      <c r="K897" s="497"/>
      <c r="L897" s="498"/>
      <c r="M897" s="494"/>
    </row>
    <row r="898" spans="5:13" s="30" customFormat="1" x14ac:dyDescent="0.25">
      <c r="E898" s="493"/>
      <c r="F898" s="494"/>
      <c r="G898" s="495"/>
      <c r="H898" s="496"/>
      <c r="I898" s="629"/>
      <c r="J898" s="497"/>
      <c r="K898" s="497"/>
      <c r="L898" s="498"/>
      <c r="M898" s="494"/>
    </row>
    <row r="899" spans="5:13" s="30" customFormat="1" x14ac:dyDescent="0.25">
      <c r="E899" s="493"/>
      <c r="F899" s="494"/>
      <c r="G899" s="495"/>
      <c r="H899" s="496"/>
      <c r="I899" s="629"/>
      <c r="J899" s="497"/>
      <c r="K899" s="497"/>
      <c r="L899" s="498"/>
      <c r="M899" s="494"/>
    </row>
    <row r="900" spans="5:13" s="30" customFormat="1" x14ac:dyDescent="0.25">
      <c r="E900" s="493"/>
      <c r="F900" s="494"/>
      <c r="G900" s="495"/>
      <c r="H900" s="496"/>
      <c r="I900" s="629"/>
      <c r="J900" s="497"/>
      <c r="K900" s="497"/>
      <c r="L900" s="498"/>
      <c r="M900" s="494"/>
    </row>
    <row r="901" spans="5:13" s="30" customFormat="1" x14ac:dyDescent="0.25">
      <c r="E901" s="493"/>
      <c r="F901" s="494"/>
      <c r="G901" s="495"/>
      <c r="H901" s="496"/>
      <c r="I901" s="629"/>
      <c r="J901" s="497"/>
      <c r="K901" s="497"/>
      <c r="L901" s="498"/>
      <c r="M901" s="494"/>
    </row>
    <row r="902" spans="5:13" s="30" customFormat="1" x14ac:dyDescent="0.25">
      <c r="E902" s="493"/>
      <c r="F902" s="494"/>
      <c r="G902" s="495"/>
      <c r="H902" s="496"/>
      <c r="I902" s="629"/>
      <c r="J902" s="497"/>
      <c r="K902" s="497"/>
      <c r="L902" s="498"/>
      <c r="M902" s="494"/>
    </row>
    <row r="903" spans="5:13" s="30" customFormat="1" x14ac:dyDescent="0.25">
      <c r="E903" s="493"/>
      <c r="F903" s="494"/>
      <c r="G903" s="495"/>
      <c r="H903" s="496"/>
      <c r="I903" s="629"/>
      <c r="J903" s="497"/>
      <c r="K903" s="497"/>
      <c r="L903" s="498"/>
      <c r="M903" s="494"/>
    </row>
    <row r="904" spans="5:13" s="30" customFormat="1" x14ac:dyDescent="0.25">
      <c r="E904" s="493"/>
      <c r="F904" s="494"/>
      <c r="G904" s="495"/>
      <c r="H904" s="496"/>
      <c r="I904" s="629"/>
      <c r="J904" s="497"/>
      <c r="K904" s="497"/>
      <c r="L904" s="498"/>
      <c r="M904" s="494"/>
    </row>
    <row r="905" spans="5:13" s="30" customFormat="1" x14ac:dyDescent="0.25">
      <c r="E905" s="493"/>
      <c r="F905" s="494"/>
      <c r="G905" s="495"/>
      <c r="H905" s="496"/>
      <c r="I905" s="629"/>
      <c r="J905" s="497"/>
      <c r="K905" s="497"/>
      <c r="L905" s="498"/>
      <c r="M905" s="494"/>
    </row>
    <row r="906" spans="5:13" s="30" customFormat="1" x14ac:dyDescent="0.25">
      <c r="E906" s="493"/>
      <c r="F906" s="494"/>
      <c r="G906" s="495"/>
      <c r="H906" s="496"/>
      <c r="I906" s="629"/>
      <c r="J906" s="497"/>
      <c r="K906" s="497"/>
      <c r="L906" s="498"/>
      <c r="M906" s="494"/>
    </row>
    <row r="907" spans="5:13" s="30" customFormat="1" x14ac:dyDescent="0.25">
      <c r="E907" s="493"/>
      <c r="F907" s="494"/>
      <c r="G907" s="495"/>
      <c r="H907" s="496"/>
      <c r="I907" s="629"/>
      <c r="J907" s="497"/>
      <c r="K907" s="497"/>
      <c r="L907" s="498"/>
      <c r="M907" s="494"/>
    </row>
    <row r="908" spans="5:13" s="30" customFormat="1" x14ac:dyDescent="0.25">
      <c r="E908" s="493"/>
      <c r="F908" s="494"/>
      <c r="G908" s="495"/>
      <c r="H908" s="496"/>
      <c r="I908" s="629"/>
      <c r="J908" s="497"/>
      <c r="K908" s="497"/>
      <c r="L908" s="498"/>
      <c r="M908" s="494"/>
    </row>
    <row r="909" spans="5:13" s="30" customFormat="1" x14ac:dyDescent="0.25">
      <c r="E909" s="493"/>
      <c r="F909" s="494"/>
      <c r="G909" s="495"/>
      <c r="H909" s="496"/>
      <c r="I909" s="629"/>
      <c r="J909" s="497"/>
      <c r="K909" s="497"/>
      <c r="L909" s="498"/>
      <c r="M909" s="494"/>
    </row>
    <row r="910" spans="5:13" s="30" customFormat="1" x14ac:dyDescent="0.25">
      <c r="E910" s="493"/>
      <c r="F910" s="494"/>
      <c r="G910" s="495"/>
      <c r="H910" s="496"/>
      <c r="I910" s="629"/>
      <c r="J910" s="497"/>
      <c r="K910" s="497"/>
      <c r="L910" s="498"/>
      <c r="M910" s="494"/>
    </row>
    <row r="911" spans="5:13" s="30" customFormat="1" x14ac:dyDescent="0.25">
      <c r="E911" s="493"/>
      <c r="F911" s="494"/>
      <c r="G911" s="495"/>
      <c r="H911" s="496"/>
      <c r="I911" s="629"/>
      <c r="J911" s="497"/>
      <c r="K911" s="497"/>
      <c r="L911" s="498"/>
      <c r="M911" s="494"/>
    </row>
    <row r="912" spans="5:13" s="30" customFormat="1" x14ac:dyDescent="0.25">
      <c r="E912" s="493"/>
      <c r="F912" s="494"/>
      <c r="G912" s="495"/>
      <c r="H912" s="496"/>
      <c r="I912" s="629"/>
      <c r="J912" s="497"/>
      <c r="K912" s="497"/>
      <c r="L912" s="498"/>
      <c r="M912" s="494"/>
    </row>
    <row r="913" spans="5:13" s="30" customFormat="1" x14ac:dyDescent="0.25">
      <c r="E913" s="493"/>
      <c r="F913" s="494"/>
      <c r="G913" s="495"/>
      <c r="H913" s="496"/>
      <c r="I913" s="629"/>
      <c r="J913" s="497"/>
      <c r="K913" s="497"/>
      <c r="L913" s="498"/>
      <c r="M913" s="494"/>
    </row>
    <row r="914" spans="5:13" s="30" customFormat="1" x14ac:dyDescent="0.25">
      <c r="E914" s="493"/>
      <c r="F914" s="494"/>
      <c r="G914" s="495"/>
      <c r="H914" s="496"/>
      <c r="I914" s="629"/>
      <c r="J914" s="497"/>
      <c r="K914" s="497"/>
      <c r="L914" s="498"/>
      <c r="M914" s="494"/>
    </row>
    <row r="915" spans="5:13" s="30" customFormat="1" x14ac:dyDescent="0.25">
      <c r="E915" s="493"/>
      <c r="F915" s="494"/>
      <c r="G915" s="495"/>
      <c r="H915" s="496"/>
      <c r="I915" s="629"/>
      <c r="J915" s="497"/>
      <c r="K915" s="497"/>
      <c r="L915" s="498"/>
      <c r="M915" s="494"/>
    </row>
    <row r="916" spans="5:13" s="30" customFormat="1" x14ac:dyDescent="0.25">
      <c r="E916" s="493"/>
      <c r="F916" s="494"/>
      <c r="G916" s="495"/>
      <c r="H916" s="496"/>
      <c r="I916" s="629"/>
      <c r="J916" s="497"/>
      <c r="K916" s="497"/>
      <c r="L916" s="498"/>
      <c r="M916" s="494"/>
    </row>
    <row r="917" spans="5:13" s="30" customFormat="1" x14ac:dyDescent="0.25">
      <c r="E917" s="493"/>
      <c r="F917" s="494"/>
      <c r="G917" s="495"/>
      <c r="H917" s="496"/>
      <c r="I917" s="629"/>
      <c r="J917" s="497"/>
      <c r="K917" s="497"/>
      <c r="L917" s="498"/>
      <c r="M917" s="494"/>
    </row>
    <row r="918" spans="5:13" s="30" customFormat="1" x14ac:dyDescent="0.25">
      <c r="E918" s="493"/>
      <c r="F918" s="494"/>
      <c r="G918" s="495"/>
      <c r="H918" s="496"/>
      <c r="I918" s="629"/>
      <c r="J918" s="497"/>
      <c r="K918" s="497"/>
      <c r="L918" s="498"/>
      <c r="M918" s="494"/>
    </row>
    <row r="919" spans="5:13" s="30" customFormat="1" x14ac:dyDescent="0.25">
      <c r="E919" s="493"/>
      <c r="F919" s="494"/>
      <c r="G919" s="495"/>
      <c r="H919" s="496"/>
      <c r="I919" s="629"/>
      <c r="J919" s="497"/>
      <c r="K919" s="497"/>
      <c r="L919" s="498"/>
      <c r="M919" s="494"/>
    </row>
    <row r="920" spans="5:13" s="30" customFormat="1" x14ac:dyDescent="0.25">
      <c r="E920" s="493"/>
      <c r="F920" s="494"/>
      <c r="G920" s="495"/>
      <c r="H920" s="496"/>
      <c r="I920" s="629"/>
      <c r="J920" s="497"/>
      <c r="K920" s="497"/>
      <c r="L920" s="498"/>
      <c r="M920" s="494"/>
    </row>
    <row r="921" spans="5:13" s="30" customFormat="1" x14ac:dyDescent="0.25">
      <c r="E921" s="493"/>
      <c r="F921" s="494"/>
      <c r="G921" s="495"/>
      <c r="H921" s="496"/>
      <c r="I921" s="629"/>
      <c r="J921" s="497"/>
      <c r="K921" s="497"/>
      <c r="L921" s="498"/>
      <c r="M921" s="494"/>
    </row>
    <row r="922" spans="5:13" s="30" customFormat="1" x14ac:dyDescent="0.25">
      <c r="E922" s="493"/>
      <c r="F922" s="494"/>
      <c r="G922" s="495"/>
      <c r="H922" s="496"/>
      <c r="I922" s="629"/>
      <c r="J922" s="497"/>
      <c r="K922" s="497"/>
      <c r="L922" s="498"/>
      <c r="M922" s="494"/>
    </row>
    <row r="923" spans="5:13" s="30" customFormat="1" x14ac:dyDescent="0.25">
      <c r="E923" s="493"/>
      <c r="F923" s="494"/>
      <c r="G923" s="495"/>
      <c r="H923" s="496"/>
      <c r="I923" s="629"/>
      <c r="J923" s="497"/>
      <c r="K923" s="497"/>
      <c r="L923" s="498"/>
      <c r="M923" s="494"/>
    </row>
    <row r="924" spans="5:13" s="30" customFormat="1" x14ac:dyDescent="0.25">
      <c r="E924" s="493"/>
      <c r="F924" s="494"/>
      <c r="G924" s="495"/>
      <c r="H924" s="496"/>
      <c r="I924" s="629"/>
      <c r="J924" s="497"/>
      <c r="K924" s="497"/>
      <c r="L924" s="498"/>
      <c r="M924" s="494"/>
    </row>
    <row r="925" spans="5:13" s="30" customFormat="1" x14ac:dyDescent="0.25">
      <c r="E925" s="493"/>
      <c r="F925" s="494"/>
      <c r="G925" s="495"/>
      <c r="H925" s="496"/>
      <c r="I925" s="629"/>
      <c r="J925" s="497"/>
      <c r="K925" s="497"/>
      <c r="L925" s="498"/>
      <c r="M925" s="494"/>
    </row>
    <row r="926" spans="5:13" s="30" customFormat="1" x14ac:dyDescent="0.25">
      <c r="E926" s="493"/>
      <c r="F926" s="494"/>
      <c r="G926" s="495"/>
      <c r="H926" s="496"/>
      <c r="I926" s="629"/>
      <c r="J926" s="497"/>
      <c r="K926" s="497"/>
      <c r="L926" s="498"/>
      <c r="M926" s="494"/>
    </row>
    <row r="927" spans="5:13" s="30" customFormat="1" x14ac:dyDescent="0.25">
      <c r="E927" s="493"/>
      <c r="F927" s="494"/>
      <c r="G927" s="495"/>
      <c r="H927" s="496"/>
      <c r="I927" s="629"/>
      <c r="J927" s="497"/>
      <c r="K927" s="497"/>
      <c r="L927" s="498"/>
      <c r="M927" s="494"/>
    </row>
    <row r="928" spans="5:13" s="30" customFormat="1" x14ac:dyDescent="0.25">
      <c r="E928" s="493"/>
      <c r="F928" s="494"/>
      <c r="G928" s="495"/>
      <c r="H928" s="496"/>
      <c r="I928" s="629"/>
      <c r="J928" s="497"/>
      <c r="K928" s="497"/>
      <c r="L928" s="498"/>
      <c r="M928" s="494"/>
    </row>
    <row r="929" spans="5:13" s="30" customFormat="1" x14ac:dyDescent="0.25">
      <c r="E929" s="493"/>
      <c r="F929" s="494"/>
      <c r="G929" s="495"/>
      <c r="H929" s="496"/>
      <c r="I929" s="629"/>
      <c r="J929" s="497"/>
      <c r="K929" s="497"/>
      <c r="L929" s="498"/>
      <c r="M929" s="494"/>
    </row>
    <row r="930" spans="5:13" s="30" customFormat="1" x14ac:dyDescent="0.25">
      <c r="E930" s="493"/>
      <c r="F930" s="494"/>
      <c r="G930" s="495"/>
      <c r="H930" s="496"/>
      <c r="I930" s="629"/>
      <c r="J930" s="497"/>
      <c r="K930" s="497"/>
      <c r="L930" s="498"/>
      <c r="M930" s="494"/>
    </row>
    <row r="931" spans="5:13" s="30" customFormat="1" x14ac:dyDescent="0.25">
      <c r="E931" s="493"/>
      <c r="F931" s="494"/>
      <c r="G931" s="495"/>
      <c r="H931" s="496"/>
      <c r="I931" s="629"/>
      <c r="J931" s="497"/>
      <c r="K931" s="497"/>
      <c r="L931" s="498"/>
      <c r="M931" s="494"/>
    </row>
    <row r="932" spans="5:13" s="30" customFormat="1" x14ac:dyDescent="0.25">
      <c r="E932" s="493"/>
      <c r="F932" s="494"/>
      <c r="G932" s="495"/>
      <c r="H932" s="496"/>
      <c r="I932" s="629"/>
      <c r="J932" s="497"/>
      <c r="K932" s="497"/>
      <c r="L932" s="498"/>
      <c r="M932" s="494"/>
    </row>
    <row r="933" spans="5:13" s="30" customFormat="1" x14ac:dyDescent="0.25">
      <c r="E933" s="493"/>
      <c r="F933" s="494"/>
      <c r="G933" s="495"/>
      <c r="H933" s="496"/>
      <c r="I933" s="629"/>
      <c r="J933" s="497"/>
      <c r="K933" s="497"/>
      <c r="L933" s="498"/>
      <c r="M933" s="494"/>
    </row>
    <row r="934" spans="5:13" s="30" customFormat="1" x14ac:dyDescent="0.25">
      <c r="E934" s="493"/>
      <c r="F934" s="494"/>
      <c r="G934" s="495"/>
      <c r="H934" s="496"/>
      <c r="I934" s="629"/>
      <c r="J934" s="497"/>
      <c r="K934" s="497"/>
      <c r="L934" s="498"/>
      <c r="M934" s="494"/>
    </row>
    <row r="935" spans="5:13" s="30" customFormat="1" x14ac:dyDescent="0.25">
      <c r="E935" s="493"/>
      <c r="F935" s="494"/>
      <c r="G935" s="495"/>
      <c r="H935" s="496"/>
      <c r="I935" s="629"/>
      <c r="J935" s="497"/>
      <c r="K935" s="497"/>
      <c r="L935" s="498"/>
      <c r="M935" s="494"/>
    </row>
    <row r="936" spans="5:13" s="30" customFormat="1" x14ac:dyDescent="0.25">
      <c r="E936" s="493"/>
      <c r="F936" s="494"/>
      <c r="G936" s="495"/>
      <c r="H936" s="496"/>
      <c r="I936" s="629"/>
      <c r="J936" s="497"/>
      <c r="K936" s="497"/>
      <c r="L936" s="498"/>
      <c r="M936" s="494"/>
    </row>
    <row r="937" spans="5:13" s="30" customFormat="1" x14ac:dyDescent="0.25">
      <c r="E937" s="493"/>
      <c r="F937" s="494"/>
      <c r="G937" s="495"/>
      <c r="H937" s="496"/>
      <c r="I937" s="629"/>
      <c r="J937" s="497"/>
      <c r="K937" s="497"/>
      <c r="L937" s="498"/>
      <c r="M937" s="494"/>
    </row>
    <row r="938" spans="5:13" s="30" customFormat="1" x14ac:dyDescent="0.25">
      <c r="E938" s="493"/>
      <c r="F938" s="494"/>
      <c r="G938" s="495"/>
      <c r="H938" s="496"/>
      <c r="I938" s="629"/>
      <c r="J938" s="497"/>
      <c r="K938" s="497"/>
      <c r="L938" s="498"/>
      <c r="M938" s="494"/>
    </row>
    <row r="939" spans="5:13" s="30" customFormat="1" x14ac:dyDescent="0.25">
      <c r="E939" s="493"/>
      <c r="F939" s="494"/>
      <c r="G939" s="495"/>
      <c r="H939" s="496"/>
      <c r="I939" s="629"/>
      <c r="J939" s="497"/>
      <c r="K939" s="497"/>
      <c r="L939" s="498"/>
      <c r="M939" s="494"/>
    </row>
    <row r="940" spans="5:13" s="30" customFormat="1" x14ac:dyDescent="0.25">
      <c r="E940" s="493"/>
      <c r="F940" s="494"/>
      <c r="G940" s="495"/>
      <c r="H940" s="496"/>
      <c r="I940" s="629"/>
      <c r="J940" s="497"/>
      <c r="K940" s="497"/>
      <c r="L940" s="498"/>
      <c r="M940" s="494"/>
    </row>
    <row r="941" spans="5:13" s="30" customFormat="1" x14ac:dyDescent="0.25">
      <c r="E941" s="493"/>
      <c r="F941" s="494"/>
      <c r="G941" s="495"/>
      <c r="H941" s="496"/>
      <c r="I941" s="629"/>
      <c r="J941" s="497"/>
      <c r="K941" s="497"/>
      <c r="L941" s="498"/>
      <c r="M941" s="494"/>
    </row>
    <row r="942" spans="5:13" s="30" customFormat="1" x14ac:dyDescent="0.25">
      <c r="E942" s="493"/>
      <c r="F942" s="494"/>
      <c r="G942" s="495"/>
      <c r="H942" s="496"/>
      <c r="I942" s="629"/>
      <c r="J942" s="497"/>
      <c r="K942" s="497"/>
      <c r="L942" s="498"/>
      <c r="M942" s="494"/>
    </row>
    <row r="943" spans="5:13" s="30" customFormat="1" x14ac:dyDescent="0.25">
      <c r="E943" s="493"/>
      <c r="F943" s="494"/>
      <c r="G943" s="495"/>
      <c r="H943" s="496"/>
      <c r="I943" s="629"/>
      <c r="J943" s="497"/>
      <c r="K943" s="497"/>
      <c r="L943" s="498"/>
      <c r="M943" s="494"/>
    </row>
    <row r="944" spans="5:13" s="30" customFormat="1" x14ac:dyDescent="0.25">
      <c r="E944" s="493"/>
      <c r="F944" s="494"/>
      <c r="G944" s="495"/>
      <c r="H944" s="496"/>
      <c r="I944" s="629"/>
      <c r="J944" s="497"/>
      <c r="K944" s="497"/>
      <c r="L944" s="498"/>
      <c r="M944" s="494"/>
    </row>
    <row r="945" spans="5:13" s="30" customFormat="1" x14ac:dyDescent="0.25">
      <c r="E945" s="493"/>
      <c r="F945" s="494"/>
      <c r="G945" s="495"/>
      <c r="H945" s="496"/>
      <c r="I945" s="629"/>
      <c r="J945" s="497"/>
      <c r="K945" s="497"/>
      <c r="L945" s="498"/>
      <c r="M945" s="494"/>
    </row>
    <row r="946" spans="5:13" s="30" customFormat="1" x14ac:dyDescent="0.25">
      <c r="E946" s="493"/>
      <c r="F946" s="494"/>
      <c r="G946" s="495"/>
      <c r="H946" s="496"/>
      <c r="I946" s="629"/>
      <c r="J946" s="497"/>
      <c r="K946" s="497"/>
      <c r="L946" s="498"/>
      <c r="M946" s="494"/>
    </row>
    <row r="947" spans="5:13" s="30" customFormat="1" x14ac:dyDescent="0.25">
      <c r="E947" s="493"/>
      <c r="F947" s="494"/>
      <c r="G947" s="495"/>
      <c r="H947" s="496"/>
      <c r="I947" s="629"/>
      <c r="J947" s="497"/>
      <c r="K947" s="497"/>
      <c r="L947" s="498"/>
      <c r="M947" s="494"/>
    </row>
    <row r="948" spans="5:13" s="30" customFormat="1" x14ac:dyDescent="0.25">
      <c r="E948" s="493"/>
      <c r="F948" s="494"/>
      <c r="G948" s="495"/>
      <c r="H948" s="496"/>
      <c r="I948" s="629"/>
      <c r="J948" s="497"/>
      <c r="K948" s="497"/>
      <c r="L948" s="498"/>
      <c r="M948" s="494"/>
    </row>
    <row r="949" spans="5:13" s="30" customFormat="1" x14ac:dyDescent="0.25">
      <c r="E949" s="493"/>
      <c r="F949" s="494"/>
      <c r="G949" s="495"/>
      <c r="H949" s="496"/>
      <c r="I949" s="629"/>
      <c r="J949" s="497"/>
      <c r="K949" s="497"/>
      <c r="L949" s="498"/>
      <c r="M949" s="494"/>
    </row>
    <row r="950" spans="5:13" s="30" customFormat="1" x14ac:dyDescent="0.25">
      <c r="E950" s="493"/>
      <c r="F950" s="494"/>
      <c r="G950" s="495"/>
      <c r="H950" s="496"/>
      <c r="I950" s="629"/>
      <c r="J950" s="497"/>
      <c r="K950" s="497"/>
      <c r="L950" s="498"/>
      <c r="M950" s="494"/>
    </row>
    <row r="951" spans="5:13" s="30" customFormat="1" x14ac:dyDescent="0.25">
      <c r="E951" s="493"/>
      <c r="F951" s="494"/>
      <c r="G951" s="495"/>
      <c r="H951" s="496"/>
      <c r="I951" s="629"/>
      <c r="J951" s="497"/>
      <c r="K951" s="497"/>
      <c r="L951" s="498"/>
      <c r="M951" s="494"/>
    </row>
    <row r="952" spans="5:13" s="30" customFormat="1" x14ac:dyDescent="0.25">
      <c r="E952" s="493"/>
      <c r="F952" s="494"/>
      <c r="G952" s="495"/>
      <c r="H952" s="496"/>
      <c r="I952" s="629"/>
      <c r="J952" s="497"/>
      <c r="K952" s="497"/>
      <c r="L952" s="498"/>
      <c r="M952" s="494"/>
    </row>
    <row r="953" spans="5:13" s="30" customFormat="1" x14ac:dyDescent="0.25">
      <c r="E953" s="493"/>
      <c r="F953" s="494"/>
      <c r="G953" s="495"/>
      <c r="H953" s="496"/>
      <c r="I953" s="629"/>
      <c r="J953" s="497"/>
      <c r="K953" s="497"/>
      <c r="L953" s="498"/>
      <c r="M953" s="494"/>
    </row>
    <row r="954" spans="5:13" s="30" customFormat="1" x14ac:dyDescent="0.25">
      <c r="E954" s="493"/>
      <c r="F954" s="494"/>
      <c r="G954" s="495"/>
      <c r="H954" s="496"/>
      <c r="I954" s="629"/>
      <c r="J954" s="497"/>
      <c r="K954" s="497"/>
      <c r="L954" s="498"/>
      <c r="M954" s="494"/>
    </row>
    <row r="955" spans="5:13" s="30" customFormat="1" x14ac:dyDescent="0.25">
      <c r="E955" s="493"/>
      <c r="F955" s="494"/>
      <c r="G955" s="495"/>
      <c r="H955" s="496"/>
      <c r="I955" s="629"/>
      <c r="J955" s="497"/>
      <c r="K955" s="497"/>
      <c r="L955" s="498"/>
      <c r="M955" s="494"/>
    </row>
    <row r="956" spans="5:13" s="30" customFormat="1" x14ac:dyDescent="0.25">
      <c r="E956" s="493"/>
      <c r="F956" s="494"/>
      <c r="G956" s="495"/>
      <c r="H956" s="496"/>
      <c r="I956" s="629"/>
      <c r="J956" s="497"/>
      <c r="K956" s="497"/>
      <c r="L956" s="498"/>
      <c r="M956" s="494"/>
    </row>
    <row r="957" spans="5:13" s="30" customFormat="1" x14ac:dyDescent="0.25">
      <c r="E957" s="493"/>
      <c r="F957" s="494"/>
      <c r="G957" s="495"/>
      <c r="H957" s="496"/>
      <c r="I957" s="629"/>
      <c r="J957" s="497"/>
      <c r="K957" s="497"/>
      <c r="L957" s="498"/>
      <c r="M957" s="494"/>
    </row>
    <row r="958" spans="5:13" s="30" customFormat="1" x14ac:dyDescent="0.25">
      <c r="E958" s="493"/>
      <c r="F958" s="494"/>
      <c r="G958" s="495"/>
      <c r="H958" s="496"/>
      <c r="I958" s="629"/>
      <c r="J958" s="497"/>
      <c r="K958" s="497"/>
      <c r="L958" s="498"/>
      <c r="M958" s="494"/>
    </row>
    <row r="959" spans="5:13" s="30" customFormat="1" x14ac:dyDescent="0.25">
      <c r="E959" s="493"/>
      <c r="F959" s="494"/>
      <c r="G959" s="495"/>
      <c r="H959" s="496"/>
      <c r="I959" s="629"/>
      <c r="J959" s="497"/>
      <c r="K959" s="497"/>
      <c r="L959" s="498"/>
      <c r="M959" s="494"/>
    </row>
    <row r="960" spans="5:13" s="30" customFormat="1" x14ac:dyDescent="0.25">
      <c r="E960" s="493"/>
      <c r="F960" s="494"/>
      <c r="G960" s="495"/>
      <c r="H960" s="496"/>
      <c r="I960" s="629"/>
      <c r="J960" s="497"/>
      <c r="K960" s="497"/>
      <c r="L960" s="498"/>
      <c r="M960" s="494"/>
    </row>
    <row r="961" spans="5:13" s="30" customFormat="1" x14ac:dyDescent="0.25">
      <c r="E961" s="493"/>
      <c r="F961" s="494"/>
      <c r="G961" s="495"/>
      <c r="H961" s="496"/>
      <c r="I961" s="629"/>
      <c r="J961" s="497"/>
      <c r="K961" s="497"/>
      <c r="L961" s="498"/>
      <c r="M961" s="494"/>
    </row>
    <row r="962" spans="5:13" s="30" customFormat="1" x14ac:dyDescent="0.25">
      <c r="E962" s="493"/>
      <c r="F962" s="494"/>
      <c r="G962" s="495"/>
      <c r="H962" s="496"/>
      <c r="I962" s="629"/>
      <c r="J962" s="497"/>
      <c r="K962" s="497"/>
      <c r="L962" s="498"/>
      <c r="M962" s="494"/>
    </row>
    <row r="963" spans="5:13" s="30" customFormat="1" x14ac:dyDescent="0.25">
      <c r="E963" s="493"/>
      <c r="F963" s="494"/>
      <c r="G963" s="495"/>
      <c r="H963" s="496"/>
      <c r="I963" s="629"/>
      <c r="J963" s="497"/>
      <c r="K963" s="497"/>
      <c r="L963" s="498"/>
      <c r="M963" s="494"/>
    </row>
    <row r="964" spans="5:13" s="30" customFormat="1" x14ac:dyDescent="0.25">
      <c r="E964" s="493"/>
      <c r="F964" s="494"/>
      <c r="G964" s="495"/>
      <c r="H964" s="496"/>
      <c r="I964" s="629"/>
      <c r="J964" s="497"/>
      <c r="K964" s="497"/>
      <c r="L964" s="498"/>
      <c r="M964" s="494"/>
    </row>
    <row r="965" spans="5:13" s="30" customFormat="1" x14ac:dyDescent="0.25">
      <c r="E965" s="493"/>
      <c r="F965" s="494"/>
      <c r="G965" s="495"/>
      <c r="H965" s="496"/>
      <c r="I965" s="629"/>
      <c r="J965" s="497"/>
      <c r="K965" s="497"/>
      <c r="L965" s="498"/>
      <c r="M965" s="494"/>
    </row>
    <row r="966" spans="5:13" s="30" customFormat="1" x14ac:dyDescent="0.25">
      <c r="E966" s="493"/>
      <c r="F966" s="494"/>
      <c r="G966" s="495"/>
      <c r="H966" s="496"/>
      <c r="I966" s="629"/>
      <c r="J966" s="497"/>
      <c r="K966" s="497"/>
      <c r="L966" s="498"/>
      <c r="M966" s="494"/>
    </row>
    <row r="967" spans="5:13" s="30" customFormat="1" x14ac:dyDescent="0.25">
      <c r="E967" s="493"/>
      <c r="F967" s="494"/>
      <c r="G967" s="495"/>
      <c r="H967" s="496"/>
      <c r="I967" s="629"/>
      <c r="J967" s="497"/>
      <c r="K967" s="497"/>
      <c r="L967" s="498"/>
      <c r="M967" s="494"/>
    </row>
    <row r="968" spans="5:13" s="30" customFormat="1" x14ac:dyDescent="0.25">
      <c r="E968" s="493"/>
      <c r="F968" s="494"/>
      <c r="G968" s="495"/>
      <c r="H968" s="496"/>
      <c r="I968" s="629"/>
      <c r="J968" s="497"/>
      <c r="K968" s="497"/>
      <c r="L968" s="498"/>
      <c r="M968" s="494"/>
    </row>
    <row r="969" spans="5:13" s="30" customFormat="1" x14ac:dyDescent="0.25">
      <c r="E969" s="493"/>
      <c r="F969" s="494"/>
      <c r="G969" s="495"/>
      <c r="H969" s="496"/>
      <c r="I969" s="629"/>
      <c r="J969" s="497"/>
      <c r="K969" s="497"/>
      <c r="L969" s="498"/>
      <c r="M969" s="494"/>
    </row>
    <row r="970" spans="5:13" s="30" customFormat="1" x14ac:dyDescent="0.25">
      <c r="E970" s="493"/>
      <c r="F970" s="494"/>
      <c r="G970" s="495"/>
      <c r="H970" s="496"/>
      <c r="I970" s="629"/>
      <c r="J970" s="497"/>
      <c r="K970" s="497"/>
      <c r="L970" s="498"/>
      <c r="M970" s="494"/>
    </row>
    <row r="971" spans="5:13" s="30" customFormat="1" x14ac:dyDescent="0.25">
      <c r="E971" s="493"/>
      <c r="F971" s="494"/>
      <c r="G971" s="495"/>
      <c r="H971" s="496"/>
      <c r="I971" s="629"/>
      <c r="J971" s="497"/>
      <c r="K971" s="497"/>
      <c r="L971" s="498"/>
      <c r="M971" s="494"/>
    </row>
    <row r="972" spans="5:13" s="30" customFormat="1" x14ac:dyDescent="0.25">
      <c r="E972" s="493"/>
      <c r="F972" s="494"/>
      <c r="G972" s="495"/>
      <c r="H972" s="496"/>
      <c r="I972" s="629"/>
      <c r="J972" s="497"/>
      <c r="K972" s="497"/>
      <c r="L972" s="498"/>
      <c r="M972" s="494"/>
    </row>
    <row r="973" spans="5:13" s="30" customFormat="1" x14ac:dyDescent="0.25">
      <c r="E973" s="493"/>
      <c r="F973" s="494"/>
      <c r="G973" s="495"/>
      <c r="H973" s="496"/>
      <c r="I973" s="629"/>
      <c r="J973" s="497"/>
      <c r="K973" s="497"/>
      <c r="L973" s="498"/>
      <c r="M973" s="494"/>
    </row>
    <row r="974" spans="5:13" s="30" customFormat="1" x14ac:dyDescent="0.25">
      <c r="E974" s="493"/>
      <c r="F974" s="494"/>
      <c r="G974" s="495"/>
      <c r="H974" s="496"/>
      <c r="I974" s="629"/>
      <c r="J974" s="497"/>
      <c r="K974" s="497"/>
      <c r="L974" s="498"/>
      <c r="M974" s="494"/>
    </row>
    <row r="975" spans="5:13" s="30" customFormat="1" x14ac:dyDescent="0.25">
      <c r="E975" s="493"/>
      <c r="F975" s="494"/>
      <c r="G975" s="495"/>
      <c r="H975" s="496"/>
      <c r="I975" s="629"/>
      <c r="J975" s="497"/>
      <c r="K975" s="497"/>
      <c r="L975" s="498"/>
      <c r="M975" s="494"/>
    </row>
    <row r="976" spans="5:13" s="30" customFormat="1" x14ac:dyDescent="0.25">
      <c r="E976" s="493"/>
      <c r="F976" s="494"/>
      <c r="G976" s="495"/>
      <c r="H976" s="496"/>
      <c r="I976" s="629"/>
      <c r="J976" s="497"/>
      <c r="K976" s="497"/>
      <c r="L976" s="498"/>
      <c r="M976" s="494"/>
    </row>
    <row r="977" spans="5:13" s="30" customFormat="1" x14ac:dyDescent="0.25">
      <c r="E977" s="493"/>
      <c r="F977" s="494"/>
      <c r="G977" s="495"/>
      <c r="H977" s="496"/>
      <c r="I977" s="629"/>
      <c r="J977" s="497"/>
      <c r="K977" s="497"/>
      <c r="L977" s="498"/>
      <c r="M977" s="494"/>
    </row>
    <row r="978" spans="5:13" s="30" customFormat="1" x14ac:dyDescent="0.25">
      <c r="E978" s="493"/>
      <c r="F978" s="494"/>
      <c r="G978" s="495"/>
      <c r="H978" s="496"/>
      <c r="I978" s="629"/>
      <c r="J978" s="497"/>
      <c r="K978" s="497"/>
      <c r="L978" s="498"/>
      <c r="M978" s="494"/>
    </row>
    <row r="979" spans="5:13" s="30" customFormat="1" x14ac:dyDescent="0.25">
      <c r="E979" s="493"/>
      <c r="F979" s="494"/>
      <c r="G979" s="495"/>
      <c r="H979" s="496"/>
      <c r="I979" s="629"/>
      <c r="J979" s="497"/>
      <c r="K979" s="497"/>
      <c r="L979" s="498"/>
      <c r="M979" s="494"/>
    </row>
    <row r="980" spans="5:13" s="30" customFormat="1" x14ac:dyDescent="0.25">
      <c r="E980" s="493"/>
      <c r="F980" s="494"/>
      <c r="G980" s="495"/>
      <c r="H980" s="496"/>
      <c r="I980" s="629"/>
      <c r="J980" s="497"/>
      <c r="K980" s="497"/>
      <c r="L980" s="498"/>
      <c r="M980" s="494"/>
    </row>
    <row r="981" spans="5:13" s="30" customFormat="1" x14ac:dyDescent="0.25">
      <c r="E981" s="493"/>
      <c r="F981" s="494"/>
      <c r="G981" s="495"/>
      <c r="H981" s="496"/>
      <c r="I981" s="629"/>
      <c r="J981" s="497"/>
      <c r="K981" s="497"/>
      <c r="L981" s="498"/>
      <c r="M981" s="494"/>
    </row>
    <row r="982" spans="5:13" s="30" customFormat="1" x14ac:dyDescent="0.25">
      <c r="E982" s="493"/>
      <c r="F982" s="494"/>
      <c r="G982" s="495"/>
      <c r="H982" s="496"/>
      <c r="I982" s="629"/>
      <c r="J982" s="497"/>
      <c r="K982" s="497"/>
      <c r="L982" s="498"/>
      <c r="M982" s="494"/>
    </row>
    <row r="983" spans="5:13" s="30" customFormat="1" x14ac:dyDescent="0.25">
      <c r="E983" s="493"/>
      <c r="F983" s="494"/>
      <c r="G983" s="495"/>
      <c r="H983" s="496"/>
      <c r="I983" s="629"/>
      <c r="J983" s="497"/>
      <c r="K983" s="497"/>
      <c r="L983" s="498"/>
      <c r="M983" s="494"/>
    </row>
    <row r="984" spans="5:13" s="30" customFormat="1" x14ac:dyDescent="0.25">
      <c r="E984" s="493"/>
      <c r="F984" s="494"/>
      <c r="G984" s="495"/>
      <c r="H984" s="496"/>
      <c r="I984" s="629"/>
      <c r="J984" s="497"/>
      <c r="K984" s="497"/>
      <c r="L984" s="498"/>
      <c r="M984" s="494"/>
    </row>
    <row r="985" spans="5:13" s="30" customFormat="1" x14ac:dyDescent="0.25">
      <c r="E985" s="493"/>
      <c r="F985" s="494"/>
      <c r="G985" s="495"/>
      <c r="H985" s="496"/>
      <c r="I985" s="629"/>
      <c r="J985" s="497"/>
      <c r="K985" s="497"/>
      <c r="L985" s="498"/>
      <c r="M985" s="494"/>
    </row>
    <row r="986" spans="5:13" s="30" customFormat="1" x14ac:dyDescent="0.25">
      <c r="E986" s="493"/>
      <c r="F986" s="494"/>
      <c r="G986" s="495"/>
      <c r="H986" s="496"/>
      <c r="I986" s="629"/>
      <c r="J986" s="497"/>
      <c r="K986" s="497"/>
      <c r="L986" s="498"/>
      <c r="M986" s="494"/>
    </row>
    <row r="987" spans="5:13" s="30" customFormat="1" x14ac:dyDescent="0.25">
      <c r="E987" s="493"/>
      <c r="F987" s="494"/>
      <c r="G987" s="495"/>
      <c r="H987" s="496"/>
      <c r="I987" s="629"/>
      <c r="J987" s="497"/>
      <c r="K987" s="497"/>
      <c r="L987" s="498"/>
      <c r="M987" s="494"/>
    </row>
    <row r="988" spans="5:13" s="30" customFormat="1" x14ac:dyDescent="0.25">
      <c r="E988" s="493"/>
      <c r="F988" s="494"/>
      <c r="G988" s="495"/>
      <c r="H988" s="496"/>
      <c r="I988" s="629"/>
      <c r="J988" s="497"/>
      <c r="K988" s="497"/>
      <c r="L988" s="498"/>
      <c r="M988" s="494"/>
    </row>
    <row r="989" spans="5:13" s="30" customFormat="1" x14ac:dyDescent="0.25">
      <c r="E989" s="493"/>
      <c r="F989" s="494"/>
      <c r="G989" s="495"/>
      <c r="H989" s="496"/>
      <c r="I989" s="629"/>
      <c r="J989" s="497"/>
      <c r="K989" s="497"/>
      <c r="L989" s="498"/>
      <c r="M989" s="494"/>
    </row>
    <row r="990" spans="5:13" s="30" customFormat="1" x14ac:dyDescent="0.25">
      <c r="E990" s="493"/>
      <c r="F990" s="494"/>
      <c r="G990" s="495"/>
      <c r="H990" s="496"/>
      <c r="I990" s="629"/>
      <c r="J990" s="497"/>
      <c r="K990" s="497"/>
      <c r="L990" s="498"/>
      <c r="M990" s="494"/>
    </row>
    <row r="991" spans="5:13" s="30" customFormat="1" x14ac:dyDescent="0.25">
      <c r="E991" s="493"/>
      <c r="F991" s="494"/>
      <c r="G991" s="495"/>
      <c r="H991" s="496"/>
      <c r="I991" s="629"/>
      <c r="J991" s="497"/>
      <c r="K991" s="497"/>
      <c r="L991" s="498"/>
      <c r="M991" s="494"/>
    </row>
    <row r="992" spans="5:13" s="30" customFormat="1" x14ac:dyDescent="0.25">
      <c r="E992" s="493"/>
      <c r="F992" s="494"/>
      <c r="G992" s="495"/>
      <c r="H992" s="496"/>
      <c r="I992" s="629"/>
      <c r="J992" s="497"/>
      <c r="K992" s="497"/>
      <c r="L992" s="498"/>
      <c r="M992" s="494"/>
    </row>
    <row r="993" spans="5:13" s="30" customFormat="1" x14ac:dyDescent="0.25">
      <c r="E993" s="493"/>
      <c r="F993" s="494"/>
      <c r="G993" s="495"/>
      <c r="H993" s="496"/>
      <c r="I993" s="629"/>
      <c r="J993" s="497"/>
      <c r="K993" s="497"/>
      <c r="L993" s="498"/>
      <c r="M993" s="494"/>
    </row>
    <row r="994" spans="5:13" s="30" customFormat="1" x14ac:dyDescent="0.25">
      <c r="E994" s="493"/>
      <c r="F994" s="494"/>
      <c r="G994" s="495"/>
      <c r="H994" s="496"/>
      <c r="I994" s="629"/>
      <c r="J994" s="497"/>
      <c r="K994" s="497"/>
      <c r="L994" s="498"/>
      <c r="M994" s="494"/>
    </row>
    <row r="995" spans="5:13" s="30" customFormat="1" x14ac:dyDescent="0.25">
      <c r="E995" s="493"/>
      <c r="F995" s="494"/>
      <c r="G995" s="495"/>
      <c r="H995" s="496"/>
      <c r="I995" s="629"/>
      <c r="J995" s="497"/>
      <c r="K995" s="497"/>
      <c r="L995" s="498"/>
      <c r="M995" s="494"/>
    </row>
    <row r="996" spans="5:13" s="30" customFormat="1" x14ac:dyDescent="0.25">
      <c r="E996" s="493"/>
      <c r="F996" s="494"/>
      <c r="G996" s="495"/>
      <c r="H996" s="496"/>
      <c r="I996" s="629"/>
      <c r="J996" s="497"/>
      <c r="K996" s="497"/>
      <c r="L996" s="498"/>
      <c r="M996" s="494"/>
    </row>
    <row r="997" spans="5:13" s="30" customFormat="1" x14ac:dyDescent="0.25">
      <c r="E997" s="493"/>
      <c r="F997" s="494"/>
      <c r="G997" s="495"/>
      <c r="H997" s="496"/>
      <c r="I997" s="629"/>
      <c r="J997" s="497"/>
      <c r="K997" s="497"/>
      <c r="L997" s="498"/>
      <c r="M997" s="494"/>
    </row>
    <row r="998" spans="5:13" s="30" customFormat="1" x14ac:dyDescent="0.25">
      <c r="E998" s="493"/>
      <c r="F998" s="494"/>
      <c r="G998" s="495"/>
      <c r="H998" s="496"/>
      <c r="I998" s="629"/>
      <c r="J998" s="497"/>
      <c r="K998" s="497"/>
      <c r="L998" s="498"/>
      <c r="M998" s="494"/>
    </row>
    <row r="999" spans="5:13" s="30" customFormat="1" x14ac:dyDescent="0.25">
      <c r="E999" s="493"/>
      <c r="F999" s="494"/>
      <c r="G999" s="495"/>
      <c r="H999" s="496"/>
      <c r="I999" s="629"/>
      <c r="J999" s="497"/>
      <c r="K999" s="497"/>
      <c r="L999" s="498"/>
      <c r="M999" s="494"/>
    </row>
    <row r="1000" spans="5:13" s="30" customFormat="1" x14ac:dyDescent="0.25">
      <c r="E1000" s="493"/>
      <c r="F1000" s="494"/>
      <c r="G1000" s="495"/>
      <c r="H1000" s="496"/>
      <c r="I1000" s="629"/>
      <c r="J1000" s="497"/>
      <c r="K1000" s="497"/>
      <c r="L1000" s="498"/>
      <c r="M1000" s="494"/>
    </row>
    <row r="1001" spans="5:13" s="30" customFormat="1" x14ac:dyDescent="0.25">
      <c r="E1001" s="493"/>
      <c r="F1001" s="494"/>
      <c r="G1001" s="495"/>
      <c r="H1001" s="496"/>
      <c r="I1001" s="629"/>
      <c r="J1001" s="497"/>
      <c r="K1001" s="497"/>
      <c r="L1001" s="498"/>
      <c r="M1001" s="494"/>
    </row>
    <row r="1002" spans="5:13" s="30" customFormat="1" x14ac:dyDescent="0.25">
      <c r="E1002" s="493"/>
      <c r="F1002" s="494"/>
      <c r="G1002" s="495"/>
      <c r="H1002" s="496"/>
      <c r="I1002" s="629"/>
      <c r="J1002" s="497"/>
      <c r="K1002" s="497"/>
      <c r="L1002" s="498"/>
      <c r="M1002" s="494"/>
    </row>
    <row r="1003" spans="5:13" s="30" customFormat="1" x14ac:dyDescent="0.25">
      <c r="E1003" s="493"/>
      <c r="F1003" s="494"/>
      <c r="G1003" s="495"/>
      <c r="H1003" s="496"/>
      <c r="I1003" s="629"/>
      <c r="J1003" s="497"/>
      <c r="K1003" s="497"/>
      <c r="L1003" s="498"/>
      <c r="M1003" s="494"/>
    </row>
    <row r="1004" spans="5:13" s="30" customFormat="1" x14ac:dyDescent="0.25">
      <c r="E1004" s="493"/>
      <c r="F1004" s="494"/>
      <c r="G1004" s="495"/>
      <c r="H1004" s="496"/>
      <c r="I1004" s="629"/>
      <c r="J1004" s="497"/>
      <c r="K1004" s="497"/>
      <c r="L1004" s="498"/>
      <c r="M1004" s="494"/>
    </row>
    <row r="1005" spans="5:13" s="30" customFormat="1" x14ac:dyDescent="0.25">
      <c r="E1005" s="493"/>
      <c r="F1005" s="494"/>
      <c r="G1005" s="495"/>
      <c r="H1005" s="496"/>
      <c r="I1005" s="629"/>
      <c r="J1005" s="497"/>
      <c r="K1005" s="497"/>
      <c r="L1005" s="498"/>
      <c r="M1005" s="494"/>
    </row>
    <row r="1006" spans="5:13" s="30" customFormat="1" x14ac:dyDescent="0.25">
      <c r="E1006" s="493"/>
      <c r="F1006" s="494"/>
      <c r="G1006" s="495"/>
      <c r="H1006" s="496"/>
      <c r="I1006" s="629"/>
      <c r="J1006" s="497"/>
      <c r="K1006" s="497"/>
      <c r="L1006" s="498"/>
      <c r="M1006" s="494"/>
    </row>
    <row r="1007" spans="5:13" s="30" customFormat="1" x14ac:dyDescent="0.25">
      <c r="E1007" s="493"/>
      <c r="F1007" s="494"/>
      <c r="G1007" s="495"/>
      <c r="H1007" s="496"/>
      <c r="I1007" s="629"/>
      <c r="J1007" s="497"/>
      <c r="K1007" s="497"/>
      <c r="L1007" s="498"/>
      <c r="M1007" s="494"/>
    </row>
    <row r="1008" spans="5:13" s="30" customFormat="1" x14ac:dyDescent="0.25">
      <c r="E1008" s="493"/>
      <c r="F1008" s="494"/>
      <c r="G1008" s="495"/>
      <c r="H1008" s="496"/>
      <c r="I1008" s="629"/>
      <c r="J1008" s="497"/>
      <c r="K1008" s="497"/>
      <c r="L1008" s="498"/>
      <c r="M1008" s="494"/>
    </row>
    <row r="1009" spans="5:13" s="30" customFormat="1" x14ac:dyDescent="0.25">
      <c r="E1009" s="493"/>
      <c r="F1009" s="494"/>
      <c r="G1009" s="495"/>
      <c r="H1009" s="496"/>
      <c r="I1009" s="629"/>
      <c r="J1009" s="497"/>
      <c r="K1009" s="497"/>
      <c r="L1009" s="498"/>
      <c r="M1009" s="494"/>
    </row>
    <row r="1010" spans="5:13" s="30" customFormat="1" x14ac:dyDescent="0.25">
      <c r="E1010" s="493"/>
      <c r="F1010" s="494"/>
      <c r="G1010" s="495"/>
      <c r="H1010" s="496"/>
      <c r="I1010" s="629"/>
      <c r="J1010" s="497"/>
      <c r="K1010" s="497"/>
      <c r="L1010" s="498"/>
      <c r="M1010" s="494"/>
    </row>
    <row r="1011" spans="5:13" s="30" customFormat="1" x14ac:dyDescent="0.25">
      <c r="E1011" s="493"/>
      <c r="F1011" s="494"/>
      <c r="G1011" s="495"/>
      <c r="H1011" s="496"/>
      <c r="I1011" s="629"/>
      <c r="J1011" s="497"/>
      <c r="K1011" s="497"/>
      <c r="L1011" s="498"/>
      <c r="M1011" s="494"/>
    </row>
    <row r="1012" spans="5:13" s="30" customFormat="1" x14ac:dyDescent="0.25">
      <c r="E1012" s="493"/>
      <c r="F1012" s="494"/>
      <c r="G1012" s="495"/>
      <c r="H1012" s="496"/>
      <c r="I1012" s="629"/>
      <c r="J1012" s="497"/>
      <c r="K1012" s="497"/>
      <c r="L1012" s="498"/>
      <c r="M1012" s="494"/>
    </row>
    <row r="1013" spans="5:13" s="30" customFormat="1" x14ac:dyDescent="0.25">
      <c r="E1013" s="493"/>
      <c r="F1013" s="494"/>
      <c r="G1013" s="495"/>
      <c r="H1013" s="496"/>
      <c r="I1013" s="629"/>
      <c r="J1013" s="497"/>
      <c r="K1013" s="497"/>
      <c r="L1013" s="498"/>
      <c r="M1013" s="494"/>
    </row>
    <row r="1014" spans="5:13" s="30" customFormat="1" x14ac:dyDescent="0.25">
      <c r="E1014" s="493"/>
      <c r="F1014" s="494"/>
      <c r="G1014" s="495"/>
      <c r="H1014" s="496"/>
      <c r="I1014" s="629"/>
      <c r="J1014" s="497"/>
      <c r="K1014" s="497"/>
      <c r="L1014" s="498"/>
      <c r="M1014" s="494"/>
    </row>
    <row r="1015" spans="5:13" s="30" customFormat="1" x14ac:dyDescent="0.25">
      <c r="E1015" s="493"/>
      <c r="F1015" s="494"/>
      <c r="G1015" s="495"/>
      <c r="H1015" s="496"/>
      <c r="I1015" s="629"/>
      <c r="J1015" s="497"/>
      <c r="K1015" s="497"/>
      <c r="L1015" s="498"/>
      <c r="M1015" s="494"/>
    </row>
    <row r="1016" spans="5:13" s="30" customFormat="1" x14ac:dyDescent="0.25">
      <c r="E1016" s="493"/>
      <c r="F1016" s="494"/>
      <c r="G1016" s="495"/>
      <c r="H1016" s="496"/>
      <c r="I1016" s="629"/>
      <c r="J1016" s="497"/>
      <c r="K1016" s="497"/>
      <c r="L1016" s="498"/>
      <c r="M1016" s="494"/>
    </row>
    <row r="1017" spans="5:13" s="30" customFormat="1" x14ac:dyDescent="0.25">
      <c r="E1017" s="493"/>
      <c r="F1017" s="494"/>
      <c r="G1017" s="495"/>
      <c r="H1017" s="496"/>
      <c r="I1017" s="629"/>
      <c r="J1017" s="497"/>
      <c r="K1017" s="497"/>
      <c r="L1017" s="498"/>
      <c r="M1017" s="494"/>
    </row>
    <row r="1018" spans="5:13" s="30" customFormat="1" x14ac:dyDescent="0.25">
      <c r="E1018" s="493"/>
      <c r="F1018" s="494"/>
      <c r="G1018" s="495"/>
      <c r="H1018" s="496"/>
      <c r="I1018" s="629"/>
      <c r="J1018" s="497"/>
      <c r="K1018" s="497"/>
      <c r="L1018" s="498"/>
      <c r="M1018" s="494"/>
    </row>
    <row r="1019" spans="5:13" s="30" customFormat="1" x14ac:dyDescent="0.25">
      <c r="E1019" s="493"/>
      <c r="F1019" s="494"/>
      <c r="G1019" s="495"/>
      <c r="H1019" s="496"/>
      <c r="I1019" s="629"/>
      <c r="J1019" s="497"/>
      <c r="K1019" s="497"/>
      <c r="L1019" s="498"/>
      <c r="M1019" s="494"/>
    </row>
    <row r="1020" spans="5:13" s="30" customFormat="1" x14ac:dyDescent="0.25">
      <c r="E1020" s="493"/>
      <c r="F1020" s="494"/>
      <c r="G1020" s="495"/>
      <c r="H1020" s="496"/>
      <c r="I1020" s="629"/>
      <c r="J1020" s="497"/>
      <c r="K1020" s="497"/>
      <c r="L1020" s="498"/>
      <c r="M1020" s="494"/>
    </row>
    <row r="1021" spans="5:13" s="30" customFormat="1" x14ac:dyDescent="0.25">
      <c r="E1021" s="493"/>
      <c r="F1021" s="494"/>
      <c r="G1021" s="495"/>
      <c r="H1021" s="496"/>
      <c r="I1021" s="629"/>
      <c r="J1021" s="497"/>
      <c r="K1021" s="497"/>
      <c r="L1021" s="498"/>
      <c r="M1021" s="494"/>
    </row>
    <row r="1022" spans="5:13" s="30" customFormat="1" x14ac:dyDescent="0.25">
      <c r="E1022" s="493"/>
      <c r="F1022" s="494"/>
      <c r="G1022" s="495"/>
      <c r="H1022" s="496"/>
      <c r="I1022" s="629"/>
      <c r="J1022" s="497"/>
      <c r="K1022" s="497"/>
      <c r="L1022" s="498"/>
      <c r="M1022" s="494"/>
    </row>
    <row r="1023" spans="5:13" s="30" customFormat="1" x14ac:dyDescent="0.25">
      <c r="E1023" s="493"/>
      <c r="F1023" s="494"/>
      <c r="G1023" s="495"/>
      <c r="H1023" s="496"/>
      <c r="I1023" s="629"/>
      <c r="J1023" s="497"/>
      <c r="K1023" s="497"/>
      <c r="L1023" s="498"/>
      <c r="M1023" s="494"/>
    </row>
    <row r="1024" spans="5:13" s="30" customFormat="1" x14ac:dyDescent="0.25">
      <c r="E1024" s="493"/>
      <c r="F1024" s="494"/>
      <c r="G1024" s="495"/>
      <c r="H1024" s="496"/>
      <c r="I1024" s="629"/>
      <c r="J1024" s="497"/>
      <c r="K1024" s="497"/>
      <c r="L1024" s="498"/>
      <c r="M1024" s="494"/>
    </row>
    <row r="1025" spans="5:13" s="30" customFormat="1" x14ac:dyDescent="0.25">
      <c r="E1025" s="493"/>
      <c r="F1025" s="494"/>
      <c r="G1025" s="495"/>
      <c r="H1025" s="496"/>
      <c r="I1025" s="629"/>
      <c r="J1025" s="497"/>
      <c r="K1025" s="497"/>
      <c r="L1025" s="498"/>
      <c r="M1025" s="494"/>
    </row>
    <row r="1026" spans="5:13" s="30" customFormat="1" x14ac:dyDescent="0.25">
      <c r="E1026" s="493"/>
      <c r="F1026" s="494"/>
      <c r="G1026" s="495"/>
      <c r="H1026" s="496"/>
      <c r="I1026" s="629"/>
      <c r="J1026" s="497"/>
      <c r="K1026" s="497"/>
      <c r="L1026" s="498"/>
      <c r="M1026" s="494"/>
    </row>
    <row r="1027" spans="5:13" s="30" customFormat="1" x14ac:dyDescent="0.25">
      <c r="E1027" s="493"/>
      <c r="F1027" s="494"/>
      <c r="G1027" s="495"/>
      <c r="H1027" s="496"/>
      <c r="I1027" s="629"/>
      <c r="J1027" s="497"/>
      <c r="K1027" s="497"/>
      <c r="L1027" s="498"/>
      <c r="M1027" s="494"/>
    </row>
    <row r="1028" spans="5:13" s="30" customFormat="1" x14ac:dyDescent="0.25">
      <c r="E1028" s="493"/>
      <c r="F1028" s="494"/>
      <c r="G1028" s="495"/>
      <c r="H1028" s="496"/>
      <c r="I1028" s="629"/>
      <c r="J1028" s="497"/>
      <c r="K1028" s="497"/>
      <c r="L1028" s="498"/>
      <c r="M1028" s="494"/>
    </row>
    <row r="1029" spans="5:13" s="30" customFormat="1" x14ac:dyDescent="0.25">
      <c r="E1029" s="493"/>
      <c r="F1029" s="494"/>
      <c r="G1029" s="495"/>
      <c r="H1029" s="496"/>
      <c r="I1029" s="629"/>
      <c r="J1029" s="497"/>
      <c r="K1029" s="497"/>
      <c r="L1029" s="498"/>
      <c r="M1029" s="494"/>
    </row>
    <row r="1030" spans="5:13" s="30" customFormat="1" x14ac:dyDescent="0.25">
      <c r="E1030" s="493"/>
      <c r="F1030" s="494"/>
      <c r="G1030" s="495"/>
      <c r="H1030" s="496"/>
      <c r="I1030" s="629"/>
      <c r="J1030" s="497"/>
      <c r="K1030" s="497"/>
      <c r="L1030" s="498"/>
      <c r="M1030" s="494"/>
    </row>
    <row r="1031" spans="5:13" s="30" customFormat="1" x14ac:dyDescent="0.25">
      <c r="E1031" s="493"/>
      <c r="F1031" s="494"/>
      <c r="G1031" s="495"/>
      <c r="H1031" s="496"/>
      <c r="I1031" s="629"/>
      <c r="J1031" s="497"/>
      <c r="K1031" s="497"/>
      <c r="L1031" s="498"/>
      <c r="M1031" s="494"/>
    </row>
    <row r="1032" spans="5:13" s="30" customFormat="1" x14ac:dyDescent="0.25">
      <c r="E1032" s="493"/>
      <c r="F1032" s="494"/>
      <c r="G1032" s="495"/>
      <c r="H1032" s="496"/>
      <c r="I1032" s="629"/>
      <c r="J1032" s="497"/>
      <c r="K1032" s="497"/>
      <c r="L1032" s="498"/>
      <c r="M1032" s="494"/>
    </row>
    <row r="1033" spans="5:13" s="30" customFormat="1" x14ac:dyDescent="0.25">
      <c r="E1033" s="493"/>
      <c r="F1033" s="494"/>
      <c r="G1033" s="495"/>
      <c r="H1033" s="496"/>
      <c r="I1033" s="629"/>
      <c r="J1033" s="497"/>
      <c r="K1033" s="497"/>
      <c r="L1033" s="498"/>
      <c r="M1033" s="494"/>
    </row>
    <row r="1034" spans="5:13" s="30" customFormat="1" x14ac:dyDescent="0.25">
      <c r="E1034" s="493"/>
      <c r="F1034" s="494"/>
      <c r="G1034" s="495"/>
      <c r="H1034" s="496"/>
      <c r="I1034" s="629"/>
      <c r="J1034" s="497"/>
      <c r="K1034" s="497"/>
      <c r="L1034" s="498"/>
      <c r="M1034" s="494"/>
    </row>
    <row r="1035" spans="5:13" s="30" customFormat="1" x14ac:dyDescent="0.25">
      <c r="E1035" s="493"/>
      <c r="F1035" s="494"/>
      <c r="G1035" s="495"/>
      <c r="H1035" s="496"/>
      <c r="I1035" s="629"/>
      <c r="J1035" s="497"/>
      <c r="K1035" s="497"/>
      <c r="L1035" s="498"/>
      <c r="M1035" s="494"/>
    </row>
    <row r="1036" spans="5:13" s="30" customFormat="1" x14ac:dyDescent="0.25">
      <c r="E1036" s="493"/>
      <c r="F1036" s="494"/>
      <c r="G1036" s="495"/>
      <c r="H1036" s="496"/>
      <c r="I1036" s="629"/>
      <c r="J1036" s="497"/>
      <c r="K1036" s="497"/>
      <c r="L1036" s="498"/>
      <c r="M1036" s="494"/>
    </row>
    <row r="1037" spans="5:13" s="30" customFormat="1" x14ac:dyDescent="0.25">
      <c r="E1037" s="493"/>
      <c r="F1037" s="494"/>
      <c r="G1037" s="495"/>
      <c r="H1037" s="496"/>
      <c r="I1037" s="629"/>
      <c r="J1037" s="497"/>
      <c r="K1037" s="497"/>
      <c r="L1037" s="498"/>
      <c r="M1037" s="494"/>
    </row>
    <row r="1038" spans="5:13" s="30" customFormat="1" x14ac:dyDescent="0.25">
      <c r="E1038" s="493"/>
      <c r="F1038" s="494"/>
      <c r="G1038" s="495"/>
      <c r="H1038" s="496"/>
      <c r="I1038" s="629"/>
      <c r="J1038" s="497"/>
      <c r="K1038" s="497"/>
      <c r="L1038" s="498"/>
      <c r="M1038" s="494"/>
    </row>
    <row r="1039" spans="5:13" s="30" customFormat="1" x14ac:dyDescent="0.25">
      <c r="E1039" s="493"/>
      <c r="F1039" s="494"/>
      <c r="G1039" s="495"/>
      <c r="H1039" s="496"/>
      <c r="I1039" s="629"/>
      <c r="J1039" s="497"/>
      <c r="K1039" s="497"/>
      <c r="L1039" s="498"/>
      <c r="M1039" s="494"/>
    </row>
    <row r="1040" spans="5:13" s="30" customFormat="1" x14ac:dyDescent="0.25">
      <c r="E1040" s="493"/>
      <c r="F1040" s="494"/>
      <c r="G1040" s="495"/>
      <c r="H1040" s="496"/>
      <c r="I1040" s="629"/>
      <c r="J1040" s="497"/>
      <c r="K1040" s="497"/>
      <c r="L1040" s="498"/>
      <c r="M1040" s="494"/>
    </row>
    <row r="1041" spans="5:13" s="30" customFormat="1" x14ac:dyDescent="0.25">
      <c r="E1041" s="493"/>
      <c r="F1041" s="494"/>
      <c r="G1041" s="495"/>
      <c r="H1041" s="496"/>
      <c r="I1041" s="629"/>
      <c r="J1041" s="497"/>
      <c r="K1041" s="497"/>
      <c r="L1041" s="498"/>
      <c r="M1041" s="494"/>
    </row>
    <row r="1042" spans="5:13" s="30" customFormat="1" x14ac:dyDescent="0.25">
      <c r="E1042" s="493"/>
      <c r="F1042" s="494"/>
      <c r="G1042" s="495"/>
      <c r="H1042" s="496"/>
      <c r="I1042" s="629"/>
      <c r="J1042" s="497"/>
      <c r="K1042" s="497"/>
      <c r="L1042" s="498"/>
      <c r="M1042" s="494"/>
    </row>
    <row r="1043" spans="5:13" s="30" customFormat="1" x14ac:dyDescent="0.25">
      <c r="E1043" s="493"/>
      <c r="F1043" s="494"/>
      <c r="G1043" s="495"/>
      <c r="H1043" s="496"/>
      <c r="I1043" s="629"/>
      <c r="J1043" s="497"/>
      <c r="K1043" s="497"/>
      <c r="L1043" s="498"/>
      <c r="M1043" s="494"/>
    </row>
    <row r="1044" spans="5:13" s="30" customFormat="1" x14ac:dyDescent="0.25">
      <c r="E1044" s="493"/>
      <c r="F1044" s="494"/>
      <c r="G1044" s="495"/>
      <c r="H1044" s="496"/>
      <c r="I1044" s="629"/>
      <c r="J1044" s="497"/>
      <c r="K1044" s="497"/>
      <c r="L1044" s="498"/>
      <c r="M1044" s="494"/>
    </row>
    <row r="1045" spans="5:13" s="30" customFormat="1" x14ac:dyDescent="0.25">
      <c r="E1045" s="493"/>
      <c r="F1045" s="494"/>
      <c r="G1045" s="495"/>
      <c r="H1045" s="496"/>
      <c r="I1045" s="629"/>
      <c r="J1045" s="497"/>
      <c r="K1045" s="497"/>
      <c r="L1045" s="498"/>
      <c r="M1045" s="494"/>
    </row>
    <row r="1046" spans="5:13" s="30" customFormat="1" x14ac:dyDescent="0.25">
      <c r="E1046" s="493"/>
      <c r="F1046" s="494"/>
      <c r="G1046" s="495"/>
      <c r="H1046" s="496"/>
      <c r="I1046" s="629"/>
      <c r="J1046" s="497"/>
      <c r="K1046" s="497"/>
      <c r="L1046" s="498"/>
      <c r="M1046" s="494"/>
    </row>
    <row r="1047" spans="5:13" s="30" customFormat="1" x14ac:dyDescent="0.25">
      <c r="E1047" s="493"/>
      <c r="F1047" s="494"/>
      <c r="G1047" s="495"/>
      <c r="H1047" s="496"/>
      <c r="I1047" s="629"/>
      <c r="J1047" s="497"/>
      <c r="K1047" s="497"/>
      <c r="L1047" s="498"/>
      <c r="M1047" s="494"/>
    </row>
    <row r="1048" spans="5:13" s="30" customFormat="1" x14ac:dyDescent="0.25">
      <c r="E1048" s="493"/>
      <c r="F1048" s="494"/>
      <c r="G1048" s="495"/>
      <c r="H1048" s="496"/>
      <c r="I1048" s="629"/>
      <c r="J1048" s="497"/>
      <c r="K1048" s="497"/>
      <c r="L1048" s="498"/>
      <c r="M1048" s="494"/>
    </row>
    <row r="1049" spans="5:13" s="30" customFormat="1" x14ac:dyDescent="0.25">
      <c r="E1049" s="493"/>
      <c r="F1049" s="494"/>
      <c r="G1049" s="495"/>
      <c r="H1049" s="496"/>
      <c r="I1049" s="629"/>
      <c r="J1049" s="497"/>
      <c r="K1049" s="497"/>
      <c r="L1049" s="498"/>
      <c r="M1049" s="494"/>
    </row>
    <row r="1050" spans="5:13" s="30" customFormat="1" x14ac:dyDescent="0.25">
      <c r="E1050" s="493"/>
      <c r="F1050" s="494"/>
      <c r="G1050" s="495"/>
      <c r="H1050" s="496"/>
      <c r="I1050" s="629"/>
      <c r="J1050" s="497"/>
      <c r="K1050" s="497"/>
      <c r="L1050" s="498"/>
      <c r="M1050" s="494"/>
    </row>
    <row r="1051" spans="5:13" s="30" customFormat="1" x14ac:dyDescent="0.25">
      <c r="E1051" s="493"/>
      <c r="F1051" s="494"/>
      <c r="G1051" s="495"/>
      <c r="H1051" s="496"/>
      <c r="I1051" s="629"/>
      <c r="J1051" s="497"/>
      <c r="K1051" s="497"/>
      <c r="L1051" s="498"/>
      <c r="M1051" s="494"/>
    </row>
    <row r="1052" spans="5:13" s="30" customFormat="1" x14ac:dyDescent="0.25">
      <c r="E1052" s="493"/>
      <c r="F1052" s="494"/>
      <c r="G1052" s="495"/>
      <c r="H1052" s="496"/>
      <c r="I1052" s="629"/>
      <c r="J1052" s="497"/>
      <c r="K1052" s="497"/>
      <c r="L1052" s="498"/>
      <c r="M1052" s="494"/>
    </row>
    <row r="1053" spans="5:13" s="30" customFormat="1" x14ac:dyDescent="0.25">
      <c r="E1053" s="493"/>
      <c r="F1053" s="494"/>
      <c r="G1053" s="495"/>
      <c r="H1053" s="496"/>
      <c r="I1053" s="629"/>
      <c r="J1053" s="497"/>
      <c r="K1053" s="497"/>
      <c r="L1053" s="498"/>
      <c r="M1053" s="494"/>
    </row>
    <row r="1054" spans="5:13" s="30" customFormat="1" x14ac:dyDescent="0.25">
      <c r="E1054" s="493"/>
      <c r="F1054" s="494"/>
      <c r="G1054" s="495"/>
      <c r="H1054" s="496"/>
      <c r="I1054" s="629"/>
      <c r="J1054" s="497"/>
      <c r="K1054" s="497"/>
      <c r="L1054" s="498"/>
      <c r="M1054" s="494"/>
    </row>
    <row r="1055" spans="5:13" s="30" customFormat="1" x14ac:dyDescent="0.25">
      <c r="E1055" s="493"/>
      <c r="F1055" s="494"/>
      <c r="G1055" s="495"/>
      <c r="H1055" s="496"/>
      <c r="I1055" s="629"/>
      <c r="J1055" s="497"/>
      <c r="K1055" s="497"/>
      <c r="L1055" s="498"/>
      <c r="M1055" s="494"/>
    </row>
    <row r="1056" spans="5:13" s="30" customFormat="1" x14ac:dyDescent="0.25">
      <c r="E1056" s="493"/>
      <c r="F1056" s="494"/>
      <c r="G1056" s="495"/>
      <c r="H1056" s="496"/>
      <c r="I1056" s="629"/>
      <c r="J1056" s="497"/>
      <c r="K1056" s="497"/>
      <c r="L1056" s="498"/>
      <c r="M1056" s="494"/>
    </row>
    <row r="1057" spans="5:13" s="30" customFormat="1" x14ac:dyDescent="0.25">
      <c r="E1057" s="493"/>
      <c r="F1057" s="494"/>
      <c r="G1057" s="495"/>
      <c r="H1057" s="496"/>
      <c r="I1057" s="629"/>
      <c r="J1057" s="497"/>
      <c r="K1057" s="497"/>
      <c r="L1057" s="498"/>
      <c r="M1057" s="494"/>
    </row>
    <row r="1058" spans="5:13" s="30" customFormat="1" x14ac:dyDescent="0.25">
      <c r="E1058" s="493"/>
      <c r="F1058" s="494"/>
      <c r="G1058" s="495"/>
      <c r="H1058" s="496"/>
      <c r="I1058" s="629"/>
      <c r="J1058" s="497"/>
      <c r="K1058" s="497"/>
      <c r="L1058" s="498"/>
      <c r="M1058" s="494"/>
    </row>
    <row r="1059" spans="5:13" s="30" customFormat="1" x14ac:dyDescent="0.25">
      <c r="E1059" s="493"/>
      <c r="F1059" s="494"/>
      <c r="G1059" s="495"/>
      <c r="H1059" s="496"/>
      <c r="I1059" s="629"/>
      <c r="J1059" s="497"/>
      <c r="K1059" s="497"/>
      <c r="L1059" s="498"/>
      <c r="M1059" s="494"/>
    </row>
    <row r="1060" spans="5:13" s="30" customFormat="1" x14ac:dyDescent="0.25">
      <c r="E1060" s="493"/>
      <c r="F1060" s="494"/>
      <c r="G1060" s="495"/>
      <c r="H1060" s="496"/>
      <c r="I1060" s="629"/>
      <c r="J1060" s="497"/>
      <c r="K1060" s="497"/>
      <c r="L1060" s="498"/>
      <c r="M1060" s="494"/>
    </row>
    <row r="1061" spans="5:13" s="30" customFormat="1" x14ac:dyDescent="0.25">
      <c r="E1061" s="493"/>
      <c r="F1061" s="494"/>
      <c r="G1061" s="495"/>
      <c r="H1061" s="496"/>
      <c r="I1061" s="629"/>
      <c r="J1061" s="497"/>
      <c r="K1061" s="497"/>
      <c r="L1061" s="498"/>
      <c r="M1061" s="494"/>
    </row>
    <row r="1062" spans="5:13" s="30" customFormat="1" x14ac:dyDescent="0.25">
      <c r="E1062" s="493"/>
      <c r="F1062" s="494"/>
      <c r="G1062" s="495"/>
      <c r="H1062" s="496"/>
      <c r="I1062" s="629"/>
      <c r="J1062" s="497"/>
      <c r="K1062" s="497"/>
      <c r="L1062" s="498"/>
      <c r="M1062" s="494"/>
    </row>
    <row r="1063" spans="5:13" s="30" customFormat="1" x14ac:dyDescent="0.25">
      <c r="E1063" s="493"/>
      <c r="F1063" s="494"/>
      <c r="G1063" s="495"/>
      <c r="H1063" s="496"/>
      <c r="I1063" s="629"/>
      <c r="J1063" s="497"/>
      <c r="K1063" s="497"/>
      <c r="L1063" s="498"/>
      <c r="M1063" s="494"/>
    </row>
    <row r="1064" spans="5:13" s="30" customFormat="1" x14ac:dyDescent="0.25">
      <c r="E1064" s="493"/>
      <c r="F1064" s="494"/>
      <c r="G1064" s="495"/>
      <c r="H1064" s="496"/>
      <c r="I1064" s="629"/>
      <c r="J1064" s="497"/>
      <c r="K1064" s="497"/>
      <c r="L1064" s="498"/>
      <c r="M1064" s="494"/>
    </row>
    <row r="1065" spans="5:13" s="30" customFormat="1" x14ac:dyDescent="0.25">
      <c r="E1065" s="493"/>
      <c r="F1065" s="494"/>
      <c r="G1065" s="495"/>
      <c r="H1065" s="496"/>
      <c r="I1065" s="629"/>
      <c r="J1065" s="497"/>
      <c r="K1065" s="497"/>
      <c r="L1065" s="498"/>
      <c r="M1065" s="494"/>
    </row>
    <row r="1066" spans="5:13" s="30" customFormat="1" x14ac:dyDescent="0.25">
      <c r="E1066" s="493"/>
      <c r="F1066" s="494"/>
      <c r="G1066" s="495"/>
      <c r="H1066" s="496"/>
      <c r="I1066" s="629"/>
      <c r="J1066" s="497"/>
      <c r="K1066" s="497"/>
      <c r="L1066" s="498"/>
      <c r="M1066" s="494"/>
    </row>
    <row r="1067" spans="5:13" s="30" customFormat="1" x14ac:dyDescent="0.25">
      <c r="E1067" s="493"/>
      <c r="F1067" s="494"/>
      <c r="G1067" s="495"/>
      <c r="H1067" s="496"/>
      <c r="I1067" s="629"/>
      <c r="J1067" s="497"/>
      <c r="K1067" s="497"/>
      <c r="L1067" s="498"/>
      <c r="M1067" s="494"/>
    </row>
    <row r="1068" spans="5:13" s="30" customFormat="1" x14ac:dyDescent="0.25">
      <c r="E1068" s="493"/>
      <c r="F1068" s="494"/>
      <c r="G1068" s="495"/>
      <c r="H1068" s="496"/>
      <c r="I1068" s="629"/>
      <c r="J1068" s="497"/>
      <c r="K1068" s="497"/>
      <c r="L1068" s="498"/>
      <c r="M1068" s="494"/>
    </row>
    <row r="1069" spans="5:13" s="30" customFormat="1" x14ac:dyDescent="0.25">
      <c r="E1069" s="493"/>
      <c r="F1069" s="494"/>
      <c r="G1069" s="495"/>
      <c r="H1069" s="496"/>
      <c r="I1069" s="629"/>
      <c r="J1069" s="497"/>
      <c r="K1069" s="497"/>
      <c r="L1069" s="498"/>
      <c r="M1069" s="494"/>
    </row>
    <row r="1070" spans="5:13" s="30" customFormat="1" x14ac:dyDescent="0.25">
      <c r="E1070" s="493"/>
      <c r="F1070" s="494"/>
      <c r="G1070" s="495"/>
      <c r="H1070" s="496"/>
      <c r="I1070" s="629"/>
      <c r="J1070" s="497"/>
      <c r="K1070" s="497"/>
      <c r="L1070" s="498"/>
      <c r="M1070" s="494"/>
    </row>
    <row r="1071" spans="5:13" s="30" customFormat="1" x14ac:dyDescent="0.25">
      <c r="E1071" s="493"/>
      <c r="F1071" s="494"/>
      <c r="G1071" s="495"/>
      <c r="H1071" s="496"/>
      <c r="I1071" s="629"/>
      <c r="J1071" s="497"/>
      <c r="K1071" s="497"/>
      <c r="L1071" s="498"/>
      <c r="M1071" s="494"/>
    </row>
    <row r="1072" spans="5:13" s="30" customFormat="1" x14ac:dyDescent="0.25">
      <c r="E1072" s="493"/>
      <c r="F1072" s="494"/>
      <c r="G1072" s="495"/>
      <c r="H1072" s="496"/>
      <c r="I1072" s="629"/>
      <c r="J1072" s="497"/>
      <c r="K1072" s="497"/>
      <c r="L1072" s="498"/>
      <c r="M1072" s="494"/>
    </row>
    <row r="1073" spans="5:23" s="30" customFormat="1" x14ac:dyDescent="0.25">
      <c r="E1073" s="493"/>
      <c r="F1073" s="494"/>
      <c r="G1073" s="495"/>
      <c r="H1073" s="496"/>
      <c r="I1073" s="629"/>
      <c r="J1073" s="497"/>
      <c r="K1073" s="497"/>
      <c r="L1073" s="498"/>
      <c r="M1073" s="494"/>
    </row>
    <row r="1074" spans="5:23" s="30" customFormat="1" x14ac:dyDescent="0.25">
      <c r="E1074" s="493"/>
      <c r="F1074" s="494"/>
      <c r="G1074" s="495"/>
      <c r="H1074" s="496"/>
      <c r="I1074" s="629"/>
      <c r="J1074" s="497"/>
      <c r="K1074" s="497"/>
      <c r="L1074" s="498"/>
      <c r="M1074" s="494"/>
    </row>
    <row r="1075" spans="5:23" s="30" customFormat="1" x14ac:dyDescent="0.25">
      <c r="E1075" s="493"/>
      <c r="F1075" s="494"/>
      <c r="G1075" s="495"/>
      <c r="H1075" s="496"/>
      <c r="I1075" s="629"/>
      <c r="J1075" s="497"/>
      <c r="K1075" s="497"/>
      <c r="L1075" s="498"/>
      <c r="M1075" s="494"/>
    </row>
    <row r="1076" spans="5:23" s="30" customFormat="1" x14ac:dyDescent="0.25">
      <c r="E1076" s="493"/>
      <c r="F1076" s="494"/>
      <c r="G1076" s="495"/>
      <c r="H1076" s="496"/>
      <c r="I1076" s="629"/>
      <c r="J1076" s="497"/>
      <c r="K1076" s="497"/>
      <c r="L1076" s="498"/>
      <c r="M1076" s="494"/>
    </row>
    <row r="1077" spans="5:23" s="30" customFormat="1" x14ac:dyDescent="0.25">
      <c r="E1077" s="493"/>
      <c r="F1077" s="494"/>
      <c r="G1077" s="495"/>
      <c r="H1077" s="496"/>
      <c r="I1077" s="629"/>
      <c r="J1077" s="497"/>
      <c r="K1077" s="497"/>
      <c r="L1077" s="498"/>
      <c r="M1077" s="494"/>
    </row>
    <row r="1078" spans="5:23" s="30" customFormat="1" x14ac:dyDescent="0.25">
      <c r="E1078" s="493"/>
      <c r="F1078" s="494"/>
      <c r="G1078" s="495"/>
      <c r="H1078" s="496"/>
      <c r="I1078" s="629"/>
      <c r="J1078" s="497"/>
      <c r="K1078" s="497"/>
      <c r="L1078" s="498"/>
      <c r="M1078" s="494"/>
    </row>
    <row r="1079" spans="5:23" s="30" customFormat="1" x14ac:dyDescent="0.25">
      <c r="E1079" s="493"/>
      <c r="F1079" s="494"/>
      <c r="G1079" s="495"/>
      <c r="H1079" s="496"/>
      <c r="I1079" s="629"/>
      <c r="J1079" s="497"/>
      <c r="K1079" s="497"/>
      <c r="L1079" s="498"/>
      <c r="M1079" s="494"/>
    </row>
    <row r="1080" spans="5:23" s="30" customFormat="1" x14ac:dyDescent="0.25">
      <c r="E1080" s="493"/>
      <c r="F1080" s="494"/>
      <c r="G1080" s="495"/>
      <c r="H1080" s="496"/>
      <c r="I1080" s="629"/>
      <c r="J1080" s="497"/>
      <c r="K1080" s="497"/>
      <c r="L1080" s="498"/>
      <c r="M1080" s="494"/>
    </row>
    <row r="1081" spans="5:23" s="30" customFormat="1" x14ac:dyDescent="0.25">
      <c r="E1081" s="493"/>
      <c r="F1081" s="494"/>
      <c r="G1081" s="495"/>
      <c r="H1081" s="496"/>
      <c r="I1081" s="629"/>
      <c r="J1081" s="497"/>
      <c r="K1081" s="497"/>
      <c r="L1081" s="498"/>
      <c r="M1081" s="494"/>
    </row>
    <row r="1082" spans="5:23" s="30" customFormat="1" x14ac:dyDescent="0.25">
      <c r="E1082" s="493"/>
      <c r="F1082" s="494"/>
      <c r="G1082" s="495"/>
      <c r="H1082" s="496"/>
      <c r="I1082" s="629"/>
      <c r="J1082" s="497"/>
      <c r="K1082" s="497"/>
      <c r="L1082" s="498"/>
      <c r="M1082" s="494"/>
    </row>
    <row r="1083" spans="5:23" s="30" customFormat="1" x14ac:dyDescent="0.25">
      <c r="E1083" s="493"/>
      <c r="F1083" s="494"/>
      <c r="G1083" s="495"/>
      <c r="H1083" s="496"/>
      <c r="I1083" s="629"/>
      <c r="J1083" s="497"/>
      <c r="K1083" s="497"/>
      <c r="L1083" s="498"/>
      <c r="M1083" s="494"/>
    </row>
    <row r="1084" spans="5:23" s="30" customFormat="1" x14ac:dyDescent="0.25">
      <c r="E1084" s="493"/>
      <c r="F1084" s="494"/>
      <c r="G1084" s="495"/>
      <c r="H1084" s="496"/>
      <c r="I1084" s="629"/>
      <c r="J1084" s="497"/>
      <c r="K1084" s="497"/>
      <c r="L1084" s="498"/>
      <c r="M1084" s="494"/>
    </row>
    <row r="1085" spans="5:23" s="30" customFormat="1" x14ac:dyDescent="0.25">
      <c r="E1085" s="493"/>
      <c r="F1085" s="494"/>
      <c r="G1085" s="495"/>
      <c r="H1085" s="496"/>
      <c r="I1085" s="629"/>
      <c r="J1085" s="497"/>
      <c r="K1085" s="497"/>
      <c r="L1085" s="498"/>
      <c r="M1085" s="494"/>
    </row>
    <row r="1086" spans="5:23" x14ac:dyDescent="0.25">
      <c r="H1086" s="496"/>
      <c r="M1086" s="494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</row>
    <row r="1087" spans="5:23" x14ac:dyDescent="0.25">
      <c r="H1087" s="496"/>
      <c r="M1087" s="494"/>
      <c r="N1087" s="30"/>
      <c r="O1087" s="30"/>
      <c r="P1087" s="30"/>
      <c r="Q1087" s="30"/>
      <c r="R1087" s="30"/>
      <c r="S1087" s="30"/>
      <c r="T1087" s="30"/>
      <c r="U1087" s="30"/>
      <c r="V1087" s="30"/>
      <c r="W1087" s="30"/>
    </row>
    <row r="1088" spans="5:23" x14ac:dyDescent="0.25">
      <c r="H1088" s="496"/>
      <c r="M1088" s="494"/>
      <c r="N1088" s="30"/>
      <c r="O1088" s="30"/>
      <c r="P1088" s="30"/>
      <c r="Q1088" s="30"/>
      <c r="R1088" s="30"/>
      <c r="S1088" s="30"/>
      <c r="T1088" s="30"/>
      <c r="U1088" s="30"/>
      <c r="V1088" s="30"/>
      <c r="W1088" s="30"/>
    </row>
    <row r="1089" spans="8:23" x14ac:dyDescent="0.25">
      <c r="H1089" s="496"/>
      <c r="M1089" s="494"/>
      <c r="N1089" s="30"/>
      <c r="O1089" s="30"/>
      <c r="P1089" s="30"/>
      <c r="Q1089" s="30"/>
      <c r="R1089" s="30"/>
      <c r="S1089" s="30"/>
      <c r="T1089" s="30"/>
      <c r="U1089" s="30"/>
      <c r="V1089" s="30"/>
      <c r="W1089" s="30"/>
    </row>
    <row r="1090" spans="8:23" x14ac:dyDescent="0.25">
      <c r="H1090" s="496"/>
      <c r="M1090" s="494"/>
      <c r="N1090" s="30"/>
      <c r="O1090" s="30"/>
      <c r="P1090" s="30"/>
      <c r="Q1090" s="30"/>
      <c r="R1090" s="30"/>
      <c r="S1090" s="30"/>
      <c r="T1090" s="30"/>
      <c r="U1090" s="30"/>
      <c r="V1090" s="30"/>
      <c r="W1090" s="30"/>
    </row>
    <row r="1091" spans="8:23" x14ac:dyDescent="0.25">
      <c r="H1091" s="496"/>
      <c r="M1091" s="494"/>
      <c r="N1091" s="30"/>
      <c r="O1091" s="30"/>
      <c r="P1091" s="30"/>
      <c r="Q1091" s="30"/>
      <c r="R1091" s="30"/>
      <c r="S1091" s="30"/>
      <c r="T1091" s="30"/>
      <c r="U1091" s="30"/>
      <c r="V1091" s="30"/>
      <c r="W1091" s="30"/>
    </row>
    <row r="1092" spans="8:23" x14ac:dyDescent="0.25">
      <c r="H1092" s="496"/>
      <c r="M1092" s="494"/>
      <c r="N1092" s="30"/>
      <c r="O1092" s="30"/>
      <c r="P1092" s="30"/>
      <c r="Q1092" s="30"/>
      <c r="R1092" s="30"/>
      <c r="S1092" s="30"/>
      <c r="T1092" s="30"/>
      <c r="U1092" s="30"/>
      <c r="V1092" s="30"/>
      <c r="W1092" s="30"/>
    </row>
    <row r="1093" spans="8:23" x14ac:dyDescent="0.25">
      <c r="H1093" s="496"/>
      <c r="M1093" s="494"/>
      <c r="N1093" s="30"/>
      <c r="O1093" s="30"/>
      <c r="P1093" s="30"/>
      <c r="Q1093" s="30"/>
      <c r="R1093" s="30"/>
      <c r="S1093" s="30"/>
      <c r="T1093" s="30"/>
      <c r="U1093" s="30"/>
      <c r="V1093" s="30"/>
      <c r="W1093" s="30"/>
    </row>
    <row r="1094" spans="8:23" x14ac:dyDescent="0.25">
      <c r="H1094" s="496"/>
      <c r="M1094" s="494"/>
      <c r="N1094" s="30"/>
      <c r="O1094" s="30"/>
      <c r="P1094" s="30"/>
      <c r="Q1094" s="30"/>
      <c r="R1094" s="30"/>
      <c r="S1094" s="30"/>
      <c r="T1094" s="30"/>
      <c r="U1094" s="30"/>
      <c r="V1094" s="30"/>
      <c r="W1094" s="30"/>
    </row>
    <row r="1095" spans="8:23" x14ac:dyDescent="0.25">
      <c r="H1095" s="496"/>
      <c r="M1095" s="494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</row>
    <row r="1096" spans="8:23" x14ac:dyDescent="0.25">
      <c r="H1096" s="496"/>
      <c r="M1096" s="494"/>
      <c r="N1096" s="30"/>
      <c r="O1096" s="30"/>
      <c r="P1096" s="30"/>
      <c r="Q1096" s="30"/>
      <c r="R1096" s="30"/>
      <c r="S1096" s="30"/>
      <c r="T1096" s="30"/>
      <c r="U1096" s="30"/>
      <c r="V1096" s="30"/>
      <c r="W1096" s="30"/>
    </row>
    <row r="1097" spans="8:23" x14ac:dyDescent="0.25">
      <c r="H1097" s="496"/>
      <c r="M1097" s="494"/>
      <c r="N1097" s="30"/>
      <c r="O1097" s="30"/>
      <c r="P1097" s="30"/>
      <c r="Q1097" s="30"/>
      <c r="R1097" s="30"/>
      <c r="S1097" s="30"/>
      <c r="T1097" s="30"/>
      <c r="U1097" s="30"/>
      <c r="V1097" s="30"/>
      <c r="W1097" s="30"/>
    </row>
    <row r="1098" spans="8:23" x14ac:dyDescent="0.25">
      <c r="H1098" s="496"/>
      <c r="M1098" s="494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</row>
    <row r="1099" spans="8:23" x14ac:dyDescent="0.25">
      <c r="H1099" s="496"/>
      <c r="M1099" s="494"/>
      <c r="N1099" s="30"/>
      <c r="O1099" s="30"/>
      <c r="P1099" s="30"/>
      <c r="Q1099" s="30"/>
      <c r="R1099" s="30"/>
      <c r="S1099" s="30"/>
      <c r="T1099" s="30"/>
      <c r="U1099" s="30"/>
      <c r="V1099" s="30"/>
      <c r="W1099" s="30"/>
    </row>
    <row r="1100" spans="8:23" x14ac:dyDescent="0.25">
      <c r="H1100" s="496"/>
      <c r="M1100" s="494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</row>
    <row r="1101" spans="8:23" x14ac:dyDescent="0.25">
      <c r="H1101" s="496"/>
      <c r="M1101" s="494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</row>
    <row r="1102" spans="8:23" x14ac:dyDescent="0.25">
      <c r="H1102" s="496"/>
      <c r="M1102" s="494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</row>
    <row r="1103" spans="8:23" x14ac:dyDescent="0.25">
      <c r="H1103" s="496"/>
      <c r="M1103" s="494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</row>
    <row r="1104" spans="8:23" x14ac:dyDescent="0.25">
      <c r="H1104" s="496"/>
      <c r="M1104" s="494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</row>
    <row r="1105" spans="8:23" x14ac:dyDescent="0.25">
      <c r="H1105" s="496"/>
      <c r="M1105" s="494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</row>
    <row r="1106" spans="8:23" x14ac:dyDescent="0.25">
      <c r="H1106" s="496"/>
      <c r="M1106" s="494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</row>
    <row r="1107" spans="8:23" x14ac:dyDescent="0.25">
      <c r="H1107" s="496"/>
      <c r="M1107" s="494"/>
      <c r="N1107" s="30"/>
      <c r="O1107" s="30"/>
      <c r="P1107" s="30"/>
      <c r="Q1107" s="30"/>
      <c r="R1107" s="30"/>
      <c r="S1107" s="30"/>
      <c r="T1107" s="30"/>
      <c r="U1107" s="30"/>
      <c r="V1107" s="30"/>
      <c r="W1107" s="30"/>
    </row>
    <row r="1108" spans="8:23" x14ac:dyDescent="0.25">
      <c r="H1108" s="496"/>
      <c r="M1108" s="494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</row>
    <row r="1109" spans="8:23" x14ac:dyDescent="0.25">
      <c r="H1109" s="496"/>
      <c r="M1109" s="494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</row>
    <row r="1110" spans="8:23" x14ac:dyDescent="0.25">
      <c r="H1110" s="496"/>
      <c r="M1110" s="494"/>
      <c r="N1110" s="30"/>
      <c r="O1110" s="30"/>
      <c r="P1110" s="30"/>
      <c r="Q1110" s="30"/>
      <c r="R1110" s="30"/>
      <c r="S1110" s="30"/>
      <c r="T1110" s="30"/>
      <c r="U1110" s="30"/>
      <c r="V1110" s="30"/>
      <c r="W1110" s="30"/>
    </row>
    <row r="1111" spans="8:23" x14ac:dyDescent="0.25">
      <c r="H1111" s="496"/>
      <c r="M1111" s="494"/>
      <c r="N1111" s="30"/>
      <c r="O1111" s="30"/>
      <c r="P1111" s="30"/>
      <c r="Q1111" s="30"/>
      <c r="R1111" s="30"/>
      <c r="S1111" s="30"/>
      <c r="T1111" s="30"/>
      <c r="U1111" s="30"/>
      <c r="V1111" s="30"/>
      <c r="W1111" s="30"/>
    </row>
    <row r="1112" spans="8:23" x14ac:dyDescent="0.25">
      <c r="H1112" s="496"/>
      <c r="M1112" s="494"/>
      <c r="N1112" s="30"/>
      <c r="O1112" s="30"/>
      <c r="P1112" s="30"/>
      <c r="Q1112" s="30"/>
      <c r="R1112" s="30"/>
      <c r="S1112" s="30"/>
      <c r="T1112" s="30"/>
      <c r="U1112" s="30"/>
      <c r="V1112" s="30"/>
      <c r="W1112" s="30"/>
    </row>
    <row r="1113" spans="8:23" x14ac:dyDescent="0.25">
      <c r="H1113" s="496"/>
      <c r="M1113" s="494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</row>
    <row r="1114" spans="8:23" x14ac:dyDescent="0.25">
      <c r="H1114" s="496"/>
      <c r="M1114" s="494"/>
      <c r="N1114" s="30"/>
      <c r="O1114" s="30"/>
      <c r="P1114" s="30"/>
      <c r="Q1114" s="30"/>
      <c r="R1114" s="30"/>
      <c r="S1114" s="30"/>
      <c r="T1114" s="30"/>
      <c r="U1114" s="30"/>
      <c r="V1114" s="30"/>
      <c r="W1114" s="30"/>
    </row>
    <row r="1115" spans="8:23" x14ac:dyDescent="0.25">
      <c r="H1115" s="496"/>
      <c r="M1115" s="494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</row>
    <row r="1116" spans="8:23" x14ac:dyDescent="0.25">
      <c r="H1116" s="496"/>
      <c r="M1116" s="494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</row>
    <row r="1117" spans="8:23" x14ac:dyDescent="0.25">
      <c r="H1117" s="496"/>
      <c r="M1117" s="494"/>
      <c r="N1117" s="30"/>
      <c r="O1117" s="30"/>
      <c r="P1117" s="30"/>
      <c r="Q1117" s="30"/>
      <c r="R1117" s="30"/>
      <c r="S1117" s="30"/>
      <c r="T1117" s="30"/>
      <c r="U1117" s="30"/>
      <c r="V1117" s="30"/>
      <c r="W1117" s="30"/>
    </row>
    <row r="1118" spans="8:23" x14ac:dyDescent="0.25">
      <c r="H1118" s="496"/>
      <c r="M1118" s="494"/>
      <c r="N1118" s="30"/>
      <c r="O1118" s="30"/>
      <c r="P1118" s="30"/>
      <c r="Q1118" s="30"/>
      <c r="R1118" s="30"/>
      <c r="S1118" s="30"/>
      <c r="T1118" s="30"/>
      <c r="U1118" s="30"/>
      <c r="V1118" s="30"/>
      <c r="W1118" s="30"/>
    </row>
    <row r="1119" spans="8:23" x14ac:dyDescent="0.25">
      <c r="H1119" s="496"/>
      <c r="M1119" s="494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</row>
    <row r="1120" spans="8:23" x14ac:dyDescent="0.25">
      <c r="H1120" s="496"/>
      <c r="M1120" s="494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</row>
    <row r="1121" spans="8:23" x14ac:dyDescent="0.25">
      <c r="H1121" s="496"/>
      <c r="M1121" s="494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</row>
    <row r="1122" spans="8:23" x14ac:dyDescent="0.25">
      <c r="H1122" s="496"/>
      <c r="M1122" s="494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</row>
    <row r="1123" spans="8:23" x14ac:dyDescent="0.25">
      <c r="H1123" s="496"/>
      <c r="M1123" s="494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</row>
    <row r="1124" spans="8:23" x14ac:dyDescent="0.25">
      <c r="H1124" s="496"/>
      <c r="M1124" s="494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</row>
    <row r="1125" spans="8:23" x14ac:dyDescent="0.25">
      <c r="H1125" s="496"/>
      <c r="M1125" s="494"/>
      <c r="N1125" s="30"/>
      <c r="O1125" s="30"/>
      <c r="P1125" s="30"/>
      <c r="Q1125" s="30"/>
      <c r="R1125" s="30"/>
      <c r="S1125" s="30"/>
      <c r="T1125" s="30"/>
      <c r="U1125" s="30"/>
      <c r="V1125" s="30"/>
      <c r="W1125" s="30"/>
    </row>
    <row r="1126" spans="8:23" x14ac:dyDescent="0.25">
      <c r="H1126" s="496"/>
      <c r="M1126" s="494"/>
      <c r="N1126" s="30"/>
      <c r="O1126" s="30"/>
      <c r="P1126" s="30"/>
      <c r="Q1126" s="30"/>
      <c r="R1126" s="30"/>
      <c r="S1126" s="30"/>
      <c r="T1126" s="30"/>
      <c r="U1126" s="30"/>
      <c r="V1126" s="30"/>
      <c r="W1126" s="30"/>
    </row>
    <row r="1127" spans="8:23" x14ac:dyDescent="0.25">
      <c r="H1127" s="496"/>
      <c r="M1127" s="494"/>
      <c r="N1127" s="30"/>
      <c r="O1127" s="30"/>
      <c r="P1127" s="30"/>
      <c r="Q1127" s="30"/>
      <c r="R1127" s="30"/>
      <c r="S1127" s="30"/>
      <c r="T1127" s="30"/>
      <c r="U1127" s="30"/>
      <c r="V1127" s="30"/>
      <c r="W1127" s="30"/>
    </row>
    <row r="1128" spans="8:23" x14ac:dyDescent="0.25">
      <c r="H1128" s="496"/>
      <c r="M1128" s="494"/>
      <c r="N1128" s="30"/>
      <c r="O1128" s="30"/>
      <c r="P1128" s="30"/>
      <c r="Q1128" s="30"/>
      <c r="R1128" s="30"/>
      <c r="S1128" s="30"/>
      <c r="T1128" s="30"/>
      <c r="U1128" s="30"/>
      <c r="V1128" s="30"/>
      <c r="W1128" s="30"/>
    </row>
    <row r="1129" spans="8:23" x14ac:dyDescent="0.25">
      <c r="H1129" s="496"/>
      <c r="M1129" s="494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</row>
    <row r="1130" spans="8:23" x14ac:dyDescent="0.25">
      <c r="H1130" s="496"/>
      <c r="M1130" s="494"/>
      <c r="N1130" s="30"/>
      <c r="O1130" s="30"/>
      <c r="P1130" s="30"/>
      <c r="Q1130" s="30"/>
      <c r="R1130" s="30"/>
      <c r="S1130" s="30"/>
      <c r="T1130" s="30"/>
      <c r="U1130" s="30"/>
      <c r="V1130" s="30"/>
      <c r="W1130" s="30"/>
    </row>
    <row r="1131" spans="8:23" x14ac:dyDescent="0.25">
      <c r="H1131" s="496"/>
      <c r="M1131" s="494"/>
      <c r="N1131" s="30"/>
      <c r="O1131" s="30"/>
      <c r="P1131" s="30"/>
      <c r="Q1131" s="30"/>
      <c r="R1131" s="30"/>
      <c r="S1131" s="30"/>
      <c r="T1131" s="30"/>
      <c r="U1131" s="30"/>
      <c r="V1131" s="30"/>
      <c r="W1131" s="30"/>
    </row>
    <row r="1132" spans="8:23" x14ac:dyDescent="0.25">
      <c r="H1132" s="496"/>
      <c r="M1132" s="494"/>
      <c r="N1132" s="30"/>
      <c r="O1132" s="30"/>
      <c r="P1132" s="30"/>
      <c r="Q1132" s="30"/>
      <c r="R1132" s="30"/>
      <c r="S1132" s="30"/>
      <c r="T1132" s="30"/>
      <c r="U1132" s="30"/>
      <c r="V1132" s="30"/>
      <c r="W1132" s="30"/>
    </row>
    <row r="1133" spans="8:23" x14ac:dyDescent="0.25">
      <c r="H1133" s="496"/>
      <c r="M1133" s="494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</row>
    <row r="1134" spans="8:23" x14ac:dyDescent="0.25">
      <c r="H1134" s="496"/>
      <c r="M1134" s="494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</row>
    <row r="1135" spans="8:23" x14ac:dyDescent="0.25">
      <c r="H1135" s="496"/>
      <c r="M1135" s="494"/>
      <c r="N1135" s="30"/>
      <c r="O1135" s="30"/>
      <c r="P1135" s="30"/>
      <c r="Q1135" s="30"/>
      <c r="R1135" s="30"/>
      <c r="S1135" s="30"/>
      <c r="T1135" s="30"/>
      <c r="U1135" s="30"/>
      <c r="V1135" s="30"/>
      <c r="W1135" s="30"/>
    </row>
    <row r="1136" spans="8:23" x14ac:dyDescent="0.25">
      <c r="H1136" s="496"/>
      <c r="M1136" s="494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</row>
    <row r="1137" spans="8:23" x14ac:dyDescent="0.25">
      <c r="H1137" s="496"/>
      <c r="M1137" s="494"/>
      <c r="N1137" s="30"/>
      <c r="O1137" s="30"/>
      <c r="P1137" s="30"/>
      <c r="Q1137" s="30"/>
      <c r="R1137" s="30"/>
      <c r="S1137" s="30"/>
      <c r="T1137" s="30"/>
      <c r="U1137" s="30"/>
      <c r="V1137" s="30"/>
      <c r="W1137" s="30"/>
    </row>
    <row r="1138" spans="8:23" x14ac:dyDescent="0.25">
      <c r="H1138" s="496"/>
      <c r="M1138" s="494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</row>
    <row r="1139" spans="8:23" x14ac:dyDescent="0.25">
      <c r="H1139" s="496"/>
      <c r="M1139" s="494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</row>
    <row r="1140" spans="8:23" x14ac:dyDescent="0.25">
      <c r="H1140" s="496"/>
      <c r="M1140" s="494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</row>
    <row r="1141" spans="8:23" x14ac:dyDescent="0.25">
      <c r="H1141" s="496"/>
      <c r="M1141" s="494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</row>
    <row r="1142" spans="8:23" x14ac:dyDescent="0.25">
      <c r="H1142" s="496"/>
      <c r="M1142" s="494"/>
      <c r="N1142" s="30"/>
      <c r="O1142" s="30"/>
      <c r="P1142" s="30"/>
      <c r="Q1142" s="30"/>
      <c r="R1142" s="30"/>
      <c r="S1142" s="30"/>
      <c r="T1142" s="30"/>
      <c r="U1142" s="30"/>
      <c r="V1142" s="30"/>
      <c r="W1142" s="30"/>
    </row>
    <row r="1143" spans="8:23" x14ac:dyDescent="0.25">
      <c r="H1143" s="496"/>
      <c r="M1143" s="494"/>
      <c r="N1143" s="30"/>
      <c r="O1143" s="30"/>
      <c r="P1143" s="30"/>
      <c r="Q1143" s="30"/>
      <c r="R1143" s="30"/>
      <c r="S1143" s="30"/>
      <c r="T1143" s="30"/>
      <c r="U1143" s="30"/>
      <c r="V1143" s="30"/>
      <c r="W1143" s="30"/>
    </row>
    <row r="1144" spans="8:23" x14ac:dyDescent="0.25">
      <c r="H1144" s="496"/>
      <c r="M1144" s="494"/>
      <c r="N1144" s="30"/>
      <c r="O1144" s="30"/>
      <c r="P1144" s="30"/>
      <c r="Q1144" s="30"/>
      <c r="R1144" s="30"/>
      <c r="S1144" s="30"/>
      <c r="T1144" s="30"/>
      <c r="U1144" s="30"/>
      <c r="V1144" s="30"/>
      <c r="W1144" s="30"/>
    </row>
    <row r="1145" spans="8:23" x14ac:dyDescent="0.25">
      <c r="H1145" s="496"/>
      <c r="M1145" s="494"/>
      <c r="N1145" s="30"/>
      <c r="O1145" s="30"/>
      <c r="P1145" s="30"/>
      <c r="Q1145" s="30"/>
      <c r="R1145" s="30"/>
      <c r="S1145" s="30"/>
      <c r="T1145" s="30"/>
      <c r="U1145" s="30"/>
      <c r="V1145" s="30"/>
      <c r="W1145" s="30"/>
    </row>
    <row r="1146" spans="8:23" x14ac:dyDescent="0.25">
      <c r="H1146" s="496"/>
      <c r="M1146" s="494"/>
      <c r="N1146" s="30"/>
      <c r="O1146" s="30"/>
      <c r="P1146" s="30"/>
      <c r="Q1146" s="30"/>
      <c r="R1146" s="30"/>
      <c r="S1146" s="30"/>
      <c r="T1146" s="30"/>
      <c r="U1146" s="30"/>
      <c r="V1146" s="30"/>
      <c r="W1146" s="30"/>
    </row>
    <row r="1147" spans="8:23" x14ac:dyDescent="0.25">
      <c r="H1147" s="496"/>
      <c r="M1147" s="494"/>
      <c r="N1147" s="30"/>
      <c r="O1147" s="30"/>
      <c r="P1147" s="30"/>
      <c r="Q1147" s="30"/>
      <c r="R1147" s="30"/>
      <c r="S1147" s="30"/>
      <c r="T1147" s="30"/>
      <c r="U1147" s="30"/>
      <c r="V1147" s="30"/>
      <c r="W1147" s="30"/>
    </row>
    <row r="1148" spans="8:23" x14ac:dyDescent="0.25">
      <c r="H1148" s="496"/>
      <c r="M1148" s="494"/>
      <c r="N1148" s="30"/>
      <c r="O1148" s="30"/>
      <c r="P1148" s="30"/>
      <c r="Q1148" s="30"/>
      <c r="R1148" s="30"/>
      <c r="S1148" s="30"/>
      <c r="T1148" s="30"/>
      <c r="U1148" s="30"/>
      <c r="V1148" s="30"/>
      <c r="W1148" s="30"/>
    </row>
    <row r="1149" spans="8:23" x14ac:dyDescent="0.25">
      <c r="H1149" s="496"/>
      <c r="M1149" s="494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</row>
    <row r="1150" spans="8:23" x14ac:dyDescent="0.25">
      <c r="H1150" s="496"/>
      <c r="M1150" s="494"/>
      <c r="N1150" s="30"/>
      <c r="O1150" s="30"/>
      <c r="P1150" s="30"/>
      <c r="Q1150" s="30"/>
      <c r="R1150" s="30"/>
      <c r="S1150" s="30"/>
      <c r="T1150" s="30"/>
      <c r="U1150" s="30"/>
      <c r="V1150" s="30"/>
      <c r="W1150" s="30"/>
    </row>
    <row r="1151" spans="8:23" x14ac:dyDescent="0.25">
      <c r="H1151" s="496"/>
      <c r="M1151" s="494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</row>
    <row r="1152" spans="8:23" x14ac:dyDescent="0.25">
      <c r="H1152" s="496"/>
      <c r="M1152" s="494"/>
      <c r="N1152" s="30"/>
      <c r="O1152" s="30"/>
      <c r="P1152" s="30"/>
      <c r="Q1152" s="30"/>
      <c r="R1152" s="30"/>
      <c r="S1152" s="30"/>
      <c r="T1152" s="30"/>
      <c r="U1152" s="30"/>
      <c r="V1152" s="30"/>
      <c r="W1152" s="30"/>
    </row>
    <row r="1153" spans="8:23" x14ac:dyDescent="0.25">
      <c r="H1153" s="496"/>
      <c r="M1153" s="494"/>
      <c r="N1153" s="30"/>
      <c r="O1153" s="30"/>
      <c r="P1153" s="30"/>
      <c r="Q1153" s="30"/>
      <c r="R1153" s="30"/>
      <c r="S1153" s="30"/>
      <c r="T1153" s="30"/>
      <c r="U1153" s="30"/>
      <c r="V1153" s="30"/>
      <c r="W1153" s="30"/>
    </row>
    <row r="1154" spans="8:23" x14ac:dyDescent="0.25">
      <c r="H1154" s="496"/>
      <c r="M1154" s="494"/>
      <c r="N1154" s="30"/>
      <c r="O1154" s="30"/>
      <c r="P1154" s="30"/>
      <c r="Q1154" s="30"/>
      <c r="R1154" s="30"/>
      <c r="S1154" s="30"/>
      <c r="T1154" s="30"/>
      <c r="U1154" s="30"/>
      <c r="V1154" s="30"/>
      <c r="W1154" s="30"/>
    </row>
    <row r="1155" spans="8:23" x14ac:dyDescent="0.25">
      <c r="H1155" s="496"/>
      <c r="M1155" s="494"/>
      <c r="N1155" s="30"/>
      <c r="O1155" s="30"/>
      <c r="P1155" s="30"/>
      <c r="Q1155" s="30"/>
      <c r="R1155" s="30"/>
      <c r="S1155" s="30"/>
      <c r="T1155" s="30"/>
      <c r="U1155" s="30"/>
      <c r="V1155" s="30"/>
      <c r="W1155" s="30"/>
    </row>
    <row r="1156" spans="8:23" x14ac:dyDescent="0.25">
      <c r="H1156" s="496"/>
      <c r="M1156" s="494"/>
      <c r="N1156" s="30"/>
      <c r="O1156" s="30"/>
      <c r="P1156" s="30"/>
      <c r="Q1156" s="30"/>
      <c r="R1156" s="30"/>
      <c r="S1156" s="30"/>
      <c r="T1156" s="30"/>
      <c r="U1156" s="30"/>
      <c r="V1156" s="30"/>
      <c r="W1156" s="30"/>
    </row>
    <row r="1157" spans="8:23" x14ac:dyDescent="0.25">
      <c r="H1157" s="496"/>
      <c r="M1157" s="494"/>
      <c r="N1157" s="30"/>
      <c r="O1157" s="30"/>
      <c r="P1157" s="30"/>
      <c r="Q1157" s="30"/>
      <c r="R1157" s="30"/>
      <c r="S1157" s="30"/>
      <c r="T1157" s="30"/>
      <c r="U1157" s="30"/>
      <c r="V1157" s="30"/>
      <c r="W1157" s="30"/>
    </row>
    <row r="1158" spans="8:23" x14ac:dyDescent="0.25">
      <c r="H1158" s="496"/>
      <c r="M1158" s="494"/>
      <c r="N1158" s="30"/>
      <c r="O1158" s="30"/>
      <c r="P1158" s="30"/>
      <c r="Q1158" s="30"/>
      <c r="R1158" s="30"/>
      <c r="S1158" s="30"/>
      <c r="T1158" s="30"/>
      <c r="U1158" s="30"/>
      <c r="V1158" s="30"/>
      <c r="W1158" s="30"/>
    </row>
    <row r="1159" spans="8:23" x14ac:dyDescent="0.25">
      <c r="H1159" s="496"/>
      <c r="M1159" s="494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</row>
    <row r="1160" spans="8:23" x14ac:dyDescent="0.25">
      <c r="H1160" s="496"/>
      <c r="M1160" s="494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</row>
    <row r="1161" spans="8:23" x14ac:dyDescent="0.25">
      <c r="H1161" s="496"/>
      <c r="M1161" s="494"/>
      <c r="N1161" s="30"/>
      <c r="O1161" s="30"/>
      <c r="P1161" s="30"/>
      <c r="Q1161" s="30"/>
      <c r="R1161" s="30"/>
      <c r="S1161" s="30"/>
      <c r="T1161" s="30"/>
      <c r="U1161" s="30"/>
      <c r="V1161" s="30"/>
      <c r="W1161" s="30"/>
    </row>
    <row r="1162" spans="8:23" x14ac:dyDescent="0.25">
      <c r="H1162" s="496"/>
      <c r="M1162" s="494"/>
      <c r="N1162" s="30"/>
      <c r="O1162" s="30"/>
      <c r="P1162" s="30"/>
      <c r="Q1162" s="30"/>
      <c r="R1162" s="30"/>
      <c r="S1162" s="30"/>
      <c r="T1162" s="30"/>
      <c r="U1162" s="30"/>
      <c r="V1162" s="30"/>
      <c r="W1162" s="30"/>
    </row>
    <row r="1163" spans="8:23" x14ac:dyDescent="0.25">
      <c r="H1163" s="496"/>
      <c r="M1163" s="494"/>
      <c r="N1163" s="30"/>
      <c r="O1163" s="30"/>
      <c r="P1163" s="30"/>
      <c r="Q1163" s="30"/>
      <c r="R1163" s="30"/>
      <c r="S1163" s="30"/>
      <c r="T1163" s="30"/>
      <c r="U1163" s="30"/>
      <c r="V1163" s="30"/>
      <c r="W1163" s="30"/>
    </row>
    <row r="1164" spans="8:23" x14ac:dyDescent="0.25">
      <c r="H1164" s="496"/>
      <c r="M1164" s="494"/>
      <c r="N1164" s="30"/>
      <c r="O1164" s="30"/>
      <c r="P1164" s="30"/>
      <c r="Q1164" s="30"/>
      <c r="R1164" s="30"/>
      <c r="S1164" s="30"/>
      <c r="T1164" s="30"/>
      <c r="U1164" s="30"/>
      <c r="V1164" s="30"/>
      <c r="W1164" s="30"/>
    </row>
    <row r="1165" spans="8:23" x14ac:dyDescent="0.25">
      <c r="H1165" s="496"/>
      <c r="M1165" s="494"/>
      <c r="N1165" s="30"/>
      <c r="O1165" s="30"/>
      <c r="P1165" s="30"/>
      <c r="Q1165" s="30"/>
      <c r="R1165" s="30"/>
      <c r="S1165" s="30"/>
      <c r="T1165" s="30"/>
      <c r="U1165" s="30"/>
      <c r="V1165" s="30"/>
      <c r="W1165" s="30"/>
    </row>
    <row r="1166" spans="8:23" x14ac:dyDescent="0.25">
      <c r="H1166" s="496"/>
      <c r="M1166" s="494"/>
      <c r="N1166" s="30"/>
      <c r="O1166" s="30"/>
      <c r="P1166" s="30"/>
      <c r="Q1166" s="30"/>
      <c r="R1166" s="30"/>
      <c r="S1166" s="30"/>
      <c r="T1166" s="30"/>
      <c r="U1166" s="30"/>
      <c r="V1166" s="30"/>
      <c r="W1166" s="30"/>
    </row>
    <row r="1167" spans="8:23" x14ac:dyDescent="0.25">
      <c r="H1167" s="496"/>
      <c r="M1167" s="494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</row>
    <row r="1168" spans="8:23" x14ac:dyDescent="0.25">
      <c r="H1168" s="496"/>
      <c r="M1168" s="494"/>
      <c r="N1168" s="30"/>
      <c r="O1168" s="30"/>
      <c r="P1168" s="30"/>
      <c r="Q1168" s="30"/>
      <c r="R1168" s="30"/>
      <c r="S1168" s="30"/>
      <c r="T1168" s="30"/>
      <c r="U1168" s="30"/>
      <c r="V1168" s="30"/>
      <c r="W1168" s="30"/>
    </row>
    <row r="1169" spans="8:23" x14ac:dyDescent="0.25">
      <c r="H1169" s="496"/>
      <c r="M1169" s="494"/>
      <c r="N1169" s="30"/>
      <c r="O1169" s="30"/>
      <c r="P1169" s="30"/>
      <c r="Q1169" s="30"/>
      <c r="R1169" s="30"/>
      <c r="S1169" s="30"/>
      <c r="T1169" s="30"/>
      <c r="U1169" s="30"/>
      <c r="V1169" s="30"/>
      <c r="W1169" s="30"/>
    </row>
    <row r="1170" spans="8:23" x14ac:dyDescent="0.25">
      <c r="H1170" s="496"/>
      <c r="M1170" s="494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</row>
    <row r="1171" spans="8:23" x14ac:dyDescent="0.25">
      <c r="H1171" s="496"/>
      <c r="M1171" s="494"/>
      <c r="N1171" s="30"/>
      <c r="O1171" s="30"/>
      <c r="P1171" s="30"/>
      <c r="Q1171" s="30"/>
      <c r="R1171" s="30"/>
      <c r="S1171" s="30"/>
      <c r="T1171" s="30"/>
      <c r="U1171" s="30"/>
      <c r="V1171" s="30"/>
      <c r="W1171" s="30"/>
    </row>
    <row r="1172" spans="8:23" x14ac:dyDescent="0.25">
      <c r="H1172" s="496"/>
      <c r="M1172" s="494"/>
      <c r="N1172" s="30"/>
      <c r="O1172" s="30"/>
      <c r="P1172" s="30"/>
      <c r="Q1172" s="30"/>
      <c r="R1172" s="30"/>
      <c r="S1172" s="30"/>
      <c r="T1172" s="30"/>
      <c r="U1172" s="30"/>
      <c r="V1172" s="30"/>
      <c r="W1172" s="30"/>
    </row>
    <row r="1173" spans="8:23" x14ac:dyDescent="0.25">
      <c r="H1173" s="496"/>
      <c r="M1173" s="494"/>
      <c r="N1173" s="30"/>
      <c r="O1173" s="30"/>
      <c r="P1173" s="30"/>
      <c r="Q1173" s="30"/>
      <c r="R1173" s="30"/>
      <c r="S1173" s="30"/>
      <c r="T1173" s="30"/>
      <c r="U1173" s="30"/>
      <c r="V1173" s="30"/>
      <c r="W1173" s="30"/>
    </row>
    <row r="1174" spans="8:23" x14ac:dyDescent="0.25">
      <c r="H1174" s="496"/>
      <c r="M1174" s="494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</row>
    <row r="1175" spans="8:23" x14ac:dyDescent="0.25">
      <c r="H1175" s="496"/>
      <c r="M1175" s="494"/>
      <c r="N1175" s="30"/>
      <c r="O1175" s="30"/>
      <c r="P1175" s="30"/>
      <c r="Q1175" s="30"/>
      <c r="R1175" s="30"/>
      <c r="S1175" s="30"/>
      <c r="T1175" s="30"/>
      <c r="U1175" s="30"/>
      <c r="V1175" s="30"/>
      <c r="W1175" s="30"/>
    </row>
    <row r="1176" spans="8:23" x14ac:dyDescent="0.25">
      <c r="H1176" s="496"/>
      <c r="M1176" s="494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</row>
    <row r="1177" spans="8:23" x14ac:dyDescent="0.25">
      <c r="H1177" s="496"/>
      <c r="M1177" s="494"/>
      <c r="N1177" s="30"/>
      <c r="O1177" s="30"/>
      <c r="P1177" s="30"/>
      <c r="Q1177" s="30"/>
      <c r="R1177" s="30"/>
      <c r="S1177" s="30"/>
      <c r="T1177" s="30"/>
      <c r="U1177" s="30"/>
      <c r="V1177" s="30"/>
      <c r="W1177" s="30"/>
    </row>
    <row r="1178" spans="8:23" x14ac:dyDescent="0.25">
      <c r="H1178" s="496"/>
      <c r="M1178" s="494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</row>
    <row r="1179" spans="8:23" x14ac:dyDescent="0.25">
      <c r="H1179" s="496"/>
      <c r="M1179" s="494"/>
      <c r="N1179" s="30"/>
      <c r="O1179" s="30"/>
      <c r="P1179" s="30"/>
      <c r="Q1179" s="30"/>
      <c r="R1179" s="30"/>
      <c r="S1179" s="30"/>
      <c r="T1179" s="30"/>
      <c r="U1179" s="30"/>
      <c r="V1179" s="30"/>
      <c r="W1179" s="30"/>
    </row>
    <row r="1180" spans="8:23" x14ac:dyDescent="0.25">
      <c r="H1180" s="496"/>
      <c r="M1180" s="494"/>
      <c r="N1180" s="30"/>
      <c r="O1180" s="30"/>
      <c r="P1180" s="30"/>
      <c r="Q1180" s="30"/>
      <c r="R1180" s="30"/>
      <c r="S1180" s="30"/>
      <c r="T1180" s="30"/>
      <c r="U1180" s="30"/>
      <c r="V1180" s="30"/>
      <c r="W1180" s="30"/>
    </row>
    <row r="1181" spans="8:23" x14ac:dyDescent="0.25">
      <c r="H1181" s="496"/>
      <c r="M1181" s="494"/>
      <c r="N1181" s="30"/>
      <c r="O1181" s="30"/>
      <c r="P1181" s="30"/>
      <c r="Q1181" s="30"/>
      <c r="R1181" s="30"/>
      <c r="S1181" s="30"/>
      <c r="T1181" s="30"/>
      <c r="U1181" s="30"/>
      <c r="V1181" s="30"/>
      <c r="W1181" s="30"/>
    </row>
    <row r="1182" spans="8:23" x14ac:dyDescent="0.25">
      <c r="H1182" s="496"/>
      <c r="M1182" s="494"/>
      <c r="N1182" s="30"/>
      <c r="O1182" s="30"/>
      <c r="P1182" s="30"/>
      <c r="Q1182" s="30"/>
      <c r="R1182" s="30"/>
      <c r="S1182" s="30"/>
      <c r="T1182" s="30"/>
      <c r="U1182" s="30"/>
      <c r="V1182" s="30"/>
      <c r="W1182" s="30"/>
    </row>
    <row r="1183" spans="8:23" x14ac:dyDescent="0.25">
      <c r="H1183" s="496"/>
      <c r="M1183" s="494"/>
      <c r="N1183" s="30"/>
      <c r="O1183" s="30"/>
      <c r="P1183" s="30"/>
      <c r="Q1183" s="30"/>
      <c r="R1183" s="30"/>
      <c r="S1183" s="30"/>
      <c r="T1183" s="30"/>
      <c r="U1183" s="30"/>
      <c r="V1183" s="30"/>
      <c r="W1183" s="30"/>
    </row>
    <row r="1184" spans="8:23" x14ac:dyDescent="0.25">
      <c r="H1184" s="496"/>
      <c r="M1184" s="494"/>
      <c r="N1184" s="30"/>
      <c r="O1184" s="30"/>
      <c r="P1184" s="30"/>
      <c r="Q1184" s="30"/>
      <c r="R1184" s="30"/>
      <c r="S1184" s="30"/>
      <c r="T1184" s="30"/>
      <c r="U1184" s="30"/>
      <c r="V1184" s="30"/>
      <c r="W1184" s="30"/>
    </row>
    <row r="1185" spans="8:23" x14ac:dyDescent="0.25">
      <c r="H1185" s="496"/>
      <c r="M1185" s="494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</row>
    <row r="1186" spans="8:23" x14ac:dyDescent="0.25">
      <c r="H1186" s="496"/>
      <c r="M1186" s="494"/>
      <c r="N1186" s="30"/>
      <c r="O1186" s="30"/>
      <c r="P1186" s="30"/>
      <c r="Q1186" s="30"/>
      <c r="R1186" s="30"/>
      <c r="S1186" s="30"/>
      <c r="T1186" s="30"/>
      <c r="U1186" s="30"/>
      <c r="V1186" s="30"/>
      <c r="W1186" s="30"/>
    </row>
    <row r="1187" spans="8:23" x14ac:dyDescent="0.25">
      <c r="H1187" s="496"/>
      <c r="M1187" s="494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</row>
    <row r="1188" spans="8:23" x14ac:dyDescent="0.25">
      <c r="H1188" s="496"/>
      <c r="M1188" s="494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</row>
    <row r="1189" spans="8:23" x14ac:dyDescent="0.25">
      <c r="H1189" s="496"/>
      <c r="M1189" s="494"/>
      <c r="N1189" s="30"/>
      <c r="O1189" s="30"/>
      <c r="P1189" s="30"/>
      <c r="Q1189" s="30"/>
      <c r="R1189" s="30"/>
      <c r="S1189" s="30"/>
      <c r="T1189" s="30"/>
      <c r="U1189" s="30"/>
      <c r="V1189" s="30"/>
      <c r="W1189" s="30"/>
    </row>
    <row r="1190" spans="8:23" x14ac:dyDescent="0.25">
      <c r="H1190" s="496"/>
      <c r="M1190" s="494"/>
      <c r="N1190" s="30"/>
      <c r="O1190" s="30"/>
      <c r="P1190" s="30"/>
      <c r="Q1190" s="30"/>
      <c r="R1190" s="30"/>
      <c r="S1190" s="30"/>
      <c r="T1190" s="30"/>
      <c r="U1190" s="30"/>
      <c r="V1190" s="30"/>
      <c r="W1190" s="30"/>
    </row>
    <row r="1191" spans="8:23" x14ac:dyDescent="0.25">
      <c r="H1191" s="496"/>
      <c r="M1191" s="494"/>
      <c r="N1191" s="30"/>
      <c r="O1191" s="30"/>
      <c r="P1191" s="30"/>
      <c r="Q1191" s="30"/>
      <c r="R1191" s="30"/>
      <c r="S1191" s="30"/>
      <c r="T1191" s="30"/>
      <c r="U1191" s="30"/>
      <c r="V1191" s="30"/>
      <c r="W1191" s="30"/>
    </row>
    <row r="1192" spans="8:23" x14ac:dyDescent="0.25">
      <c r="H1192" s="496"/>
      <c r="M1192" s="494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</row>
    <row r="1193" spans="8:23" x14ac:dyDescent="0.25">
      <c r="H1193" s="496"/>
      <c r="M1193" s="494"/>
      <c r="N1193" s="30"/>
      <c r="O1193" s="30"/>
      <c r="P1193" s="30"/>
      <c r="Q1193" s="30"/>
      <c r="R1193" s="30"/>
      <c r="S1193" s="30"/>
      <c r="T1193" s="30"/>
      <c r="U1193" s="30"/>
      <c r="V1193" s="30"/>
      <c r="W1193" s="30"/>
    </row>
    <row r="1194" spans="8:23" x14ac:dyDescent="0.25">
      <c r="H1194" s="496"/>
      <c r="M1194" s="494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</row>
    <row r="1195" spans="8:23" x14ac:dyDescent="0.25">
      <c r="H1195" s="496"/>
      <c r="M1195" s="494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</row>
    <row r="1196" spans="8:23" x14ac:dyDescent="0.25">
      <c r="H1196" s="496"/>
      <c r="M1196" s="494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</row>
    <row r="1197" spans="8:23" x14ac:dyDescent="0.25">
      <c r="H1197" s="496"/>
      <c r="M1197" s="494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</row>
    <row r="1198" spans="8:23" x14ac:dyDescent="0.25">
      <c r="H1198" s="496"/>
      <c r="M1198" s="494"/>
      <c r="N1198" s="30"/>
      <c r="O1198" s="30"/>
      <c r="P1198" s="30"/>
      <c r="Q1198" s="30"/>
      <c r="R1198" s="30"/>
      <c r="S1198" s="30"/>
      <c r="T1198" s="30"/>
      <c r="U1198" s="30"/>
      <c r="V1198" s="30"/>
      <c r="W1198" s="30"/>
    </row>
    <row r="1199" spans="8:23" x14ac:dyDescent="0.25">
      <c r="H1199" s="496"/>
      <c r="M1199" s="494"/>
      <c r="N1199" s="30"/>
      <c r="O1199" s="30"/>
      <c r="P1199" s="30"/>
      <c r="Q1199" s="30"/>
      <c r="R1199" s="30"/>
      <c r="S1199" s="30"/>
      <c r="T1199" s="30"/>
      <c r="U1199" s="30"/>
      <c r="V1199" s="30"/>
      <c r="W1199" s="30"/>
    </row>
    <row r="1200" spans="8:23" x14ac:dyDescent="0.25">
      <c r="H1200" s="496"/>
      <c r="M1200" s="494"/>
      <c r="N1200" s="30"/>
      <c r="O1200" s="30"/>
      <c r="P1200" s="30"/>
      <c r="Q1200" s="30"/>
      <c r="R1200" s="30"/>
      <c r="S1200" s="30"/>
      <c r="T1200" s="30"/>
      <c r="U1200" s="30"/>
      <c r="V1200" s="30"/>
      <c r="W1200" s="30"/>
    </row>
    <row r="1201" spans="8:23" x14ac:dyDescent="0.25">
      <c r="H1201" s="496"/>
      <c r="M1201" s="494"/>
      <c r="N1201" s="30"/>
      <c r="O1201" s="30"/>
      <c r="P1201" s="30"/>
      <c r="Q1201" s="30"/>
      <c r="R1201" s="30"/>
      <c r="S1201" s="30"/>
      <c r="T1201" s="30"/>
      <c r="U1201" s="30"/>
      <c r="V1201" s="30"/>
      <c r="W1201" s="30"/>
    </row>
    <row r="1202" spans="8:23" x14ac:dyDescent="0.25">
      <c r="H1202" s="496"/>
      <c r="M1202" s="494"/>
      <c r="N1202" s="30"/>
      <c r="O1202" s="30"/>
      <c r="P1202" s="30"/>
      <c r="Q1202" s="30"/>
      <c r="R1202" s="30"/>
      <c r="S1202" s="30"/>
      <c r="T1202" s="30"/>
      <c r="U1202" s="30"/>
      <c r="V1202" s="30"/>
      <c r="W1202" s="30"/>
    </row>
    <row r="1203" spans="8:23" x14ac:dyDescent="0.25">
      <c r="H1203" s="496"/>
      <c r="M1203" s="494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</row>
    <row r="1204" spans="8:23" x14ac:dyDescent="0.25">
      <c r="H1204" s="496"/>
      <c r="M1204" s="494"/>
      <c r="N1204" s="30"/>
      <c r="O1204" s="30"/>
      <c r="P1204" s="30"/>
      <c r="Q1204" s="30"/>
      <c r="R1204" s="30"/>
      <c r="S1204" s="30"/>
      <c r="T1204" s="30"/>
      <c r="U1204" s="30"/>
      <c r="V1204" s="30"/>
      <c r="W1204" s="30"/>
    </row>
    <row r="1205" spans="8:23" x14ac:dyDescent="0.25">
      <c r="H1205" s="496"/>
      <c r="M1205" s="494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</row>
    <row r="1206" spans="8:23" x14ac:dyDescent="0.25">
      <c r="H1206" s="496"/>
      <c r="M1206" s="494"/>
      <c r="N1206" s="30"/>
      <c r="O1206" s="30"/>
      <c r="P1206" s="30"/>
      <c r="Q1206" s="30"/>
      <c r="R1206" s="30"/>
      <c r="S1206" s="30"/>
      <c r="T1206" s="30"/>
      <c r="U1206" s="30"/>
      <c r="V1206" s="30"/>
      <c r="W1206" s="30"/>
    </row>
    <row r="1207" spans="8:23" x14ac:dyDescent="0.25">
      <c r="H1207" s="496"/>
      <c r="M1207" s="494"/>
      <c r="N1207" s="30"/>
      <c r="O1207" s="30"/>
      <c r="P1207" s="30"/>
      <c r="Q1207" s="30"/>
      <c r="R1207" s="30"/>
      <c r="S1207" s="30"/>
      <c r="T1207" s="30"/>
      <c r="U1207" s="30"/>
      <c r="V1207" s="30"/>
      <c r="W1207" s="30"/>
    </row>
    <row r="1208" spans="8:23" x14ac:dyDescent="0.25">
      <c r="H1208" s="496"/>
      <c r="M1208" s="494"/>
      <c r="N1208" s="30"/>
      <c r="O1208" s="30"/>
      <c r="P1208" s="30"/>
      <c r="Q1208" s="30"/>
      <c r="R1208" s="30"/>
      <c r="S1208" s="30"/>
      <c r="T1208" s="30"/>
      <c r="U1208" s="30"/>
      <c r="V1208" s="30"/>
      <c r="W1208" s="30"/>
    </row>
    <row r="1209" spans="8:23" x14ac:dyDescent="0.25">
      <c r="H1209" s="496"/>
      <c r="M1209" s="494"/>
      <c r="N1209" s="30"/>
      <c r="O1209" s="30"/>
      <c r="P1209" s="30"/>
      <c r="Q1209" s="30"/>
      <c r="R1209" s="30"/>
      <c r="S1209" s="30"/>
      <c r="T1209" s="30"/>
      <c r="U1209" s="30"/>
      <c r="V1209" s="30"/>
      <c r="W1209" s="30"/>
    </row>
    <row r="1210" spans="8:23" x14ac:dyDescent="0.25">
      <c r="H1210" s="496"/>
      <c r="M1210" s="494"/>
      <c r="N1210" s="30"/>
      <c r="O1210" s="30"/>
      <c r="P1210" s="30"/>
      <c r="Q1210" s="30"/>
      <c r="R1210" s="30"/>
      <c r="S1210" s="30"/>
      <c r="T1210" s="30"/>
      <c r="U1210" s="30"/>
      <c r="V1210" s="30"/>
      <c r="W1210" s="30"/>
    </row>
    <row r="1211" spans="8:23" x14ac:dyDescent="0.25">
      <c r="H1211" s="496"/>
      <c r="M1211" s="494"/>
      <c r="N1211" s="30"/>
      <c r="O1211" s="30"/>
      <c r="P1211" s="30"/>
      <c r="Q1211" s="30"/>
      <c r="R1211" s="30"/>
      <c r="S1211" s="30"/>
      <c r="T1211" s="30"/>
      <c r="U1211" s="30"/>
      <c r="V1211" s="30"/>
      <c r="W1211" s="30"/>
    </row>
    <row r="1212" spans="8:23" x14ac:dyDescent="0.25">
      <c r="H1212" s="496"/>
      <c r="M1212" s="494"/>
      <c r="N1212" s="30"/>
      <c r="O1212" s="30"/>
      <c r="P1212" s="30"/>
      <c r="Q1212" s="30"/>
      <c r="R1212" s="30"/>
      <c r="S1212" s="30"/>
      <c r="T1212" s="30"/>
      <c r="U1212" s="30"/>
      <c r="V1212" s="30"/>
      <c r="W1212" s="30"/>
    </row>
    <row r="1213" spans="8:23" x14ac:dyDescent="0.25">
      <c r="H1213" s="496"/>
      <c r="M1213" s="494"/>
      <c r="N1213" s="30"/>
      <c r="O1213" s="30"/>
      <c r="P1213" s="30"/>
      <c r="Q1213" s="30"/>
      <c r="R1213" s="30"/>
      <c r="S1213" s="30"/>
      <c r="T1213" s="30"/>
      <c r="U1213" s="30"/>
      <c r="V1213" s="30"/>
      <c r="W1213" s="30"/>
    </row>
    <row r="1214" spans="8:23" x14ac:dyDescent="0.25">
      <c r="H1214" s="496"/>
      <c r="M1214" s="494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</row>
    <row r="1215" spans="8:23" x14ac:dyDescent="0.25">
      <c r="H1215" s="496"/>
      <c r="M1215" s="494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</row>
    <row r="1216" spans="8:23" x14ac:dyDescent="0.25">
      <c r="H1216" s="496"/>
      <c r="M1216" s="494"/>
      <c r="N1216" s="30"/>
      <c r="O1216" s="30"/>
      <c r="P1216" s="30"/>
      <c r="Q1216" s="30"/>
      <c r="R1216" s="30"/>
      <c r="S1216" s="30"/>
      <c r="T1216" s="30"/>
      <c r="U1216" s="30"/>
      <c r="V1216" s="30"/>
      <c r="W1216" s="30"/>
    </row>
    <row r="1217" spans="8:23" x14ac:dyDescent="0.25">
      <c r="H1217" s="496"/>
      <c r="M1217" s="494"/>
      <c r="N1217" s="30"/>
      <c r="O1217" s="30"/>
      <c r="P1217" s="30"/>
      <c r="Q1217" s="30"/>
      <c r="R1217" s="30"/>
      <c r="S1217" s="30"/>
      <c r="T1217" s="30"/>
      <c r="U1217" s="30"/>
      <c r="V1217" s="30"/>
      <c r="W1217" s="30"/>
    </row>
    <row r="1218" spans="8:23" x14ac:dyDescent="0.25">
      <c r="H1218" s="496"/>
      <c r="M1218" s="494"/>
      <c r="N1218" s="30"/>
      <c r="O1218" s="30"/>
      <c r="P1218" s="30"/>
      <c r="Q1218" s="30"/>
      <c r="R1218" s="30"/>
      <c r="S1218" s="30"/>
      <c r="T1218" s="30"/>
      <c r="U1218" s="30"/>
      <c r="V1218" s="30"/>
      <c r="W1218" s="30"/>
    </row>
    <row r="1219" spans="8:23" x14ac:dyDescent="0.25">
      <c r="H1219" s="496"/>
      <c r="M1219" s="494"/>
      <c r="N1219" s="30"/>
      <c r="O1219" s="30"/>
      <c r="P1219" s="30"/>
      <c r="Q1219" s="30"/>
      <c r="R1219" s="30"/>
      <c r="S1219" s="30"/>
      <c r="T1219" s="30"/>
      <c r="U1219" s="30"/>
      <c r="V1219" s="30"/>
      <c r="W1219" s="30"/>
    </row>
    <row r="1220" spans="8:23" x14ac:dyDescent="0.25">
      <c r="H1220" s="496"/>
      <c r="M1220" s="494"/>
      <c r="N1220" s="30"/>
      <c r="O1220" s="30"/>
      <c r="P1220" s="30"/>
      <c r="Q1220" s="30"/>
      <c r="R1220" s="30"/>
      <c r="S1220" s="30"/>
      <c r="T1220" s="30"/>
      <c r="U1220" s="30"/>
      <c r="V1220" s="30"/>
      <c r="W1220" s="30"/>
    </row>
    <row r="1221" spans="8:23" x14ac:dyDescent="0.25">
      <c r="H1221" s="496"/>
      <c r="M1221" s="494"/>
      <c r="N1221" s="30"/>
      <c r="O1221" s="30"/>
      <c r="P1221" s="30"/>
      <c r="Q1221" s="30"/>
      <c r="R1221" s="30"/>
      <c r="S1221" s="30"/>
      <c r="T1221" s="30"/>
      <c r="U1221" s="30"/>
      <c r="V1221" s="30"/>
      <c r="W1221" s="30"/>
    </row>
    <row r="1222" spans="8:23" x14ac:dyDescent="0.25">
      <c r="H1222" s="496"/>
      <c r="M1222" s="494"/>
      <c r="N1222" s="30"/>
      <c r="O1222" s="30"/>
      <c r="P1222" s="30"/>
      <c r="Q1222" s="30"/>
      <c r="R1222" s="30"/>
      <c r="S1222" s="30"/>
      <c r="T1222" s="30"/>
      <c r="U1222" s="30"/>
      <c r="V1222" s="30"/>
      <c r="W1222" s="30"/>
    </row>
    <row r="1223" spans="8:23" x14ac:dyDescent="0.25">
      <c r="H1223" s="496"/>
      <c r="M1223" s="494"/>
      <c r="N1223" s="30"/>
      <c r="O1223" s="30"/>
      <c r="P1223" s="30"/>
      <c r="Q1223" s="30"/>
      <c r="R1223" s="30"/>
      <c r="S1223" s="30"/>
      <c r="T1223" s="30"/>
      <c r="U1223" s="30"/>
      <c r="V1223" s="30"/>
      <c r="W1223" s="30"/>
    </row>
    <row r="1224" spans="8:23" x14ac:dyDescent="0.25">
      <c r="H1224" s="496"/>
      <c r="M1224" s="494"/>
      <c r="N1224" s="30"/>
      <c r="O1224" s="30"/>
      <c r="P1224" s="30"/>
      <c r="Q1224" s="30"/>
      <c r="R1224" s="30"/>
      <c r="S1224" s="30"/>
      <c r="T1224" s="30"/>
      <c r="U1224" s="30"/>
      <c r="V1224" s="30"/>
      <c r="W1224" s="30"/>
    </row>
    <row r="1225" spans="8:23" x14ac:dyDescent="0.25">
      <c r="H1225" s="496"/>
      <c r="M1225" s="494"/>
      <c r="N1225" s="30"/>
      <c r="O1225" s="30"/>
      <c r="P1225" s="30"/>
      <c r="Q1225" s="30"/>
      <c r="R1225" s="30"/>
      <c r="S1225" s="30"/>
      <c r="T1225" s="30"/>
      <c r="U1225" s="30"/>
      <c r="V1225" s="30"/>
      <c r="W1225" s="30"/>
    </row>
    <row r="1226" spans="8:23" x14ac:dyDescent="0.25">
      <c r="H1226" s="496"/>
      <c r="M1226" s="494"/>
      <c r="N1226" s="30"/>
      <c r="O1226" s="30"/>
      <c r="P1226" s="30"/>
      <c r="Q1226" s="30"/>
      <c r="R1226" s="30"/>
      <c r="S1226" s="30"/>
      <c r="T1226" s="30"/>
      <c r="U1226" s="30"/>
      <c r="V1226" s="30"/>
      <c r="W1226" s="30"/>
    </row>
    <row r="1227" spans="8:23" x14ac:dyDescent="0.25">
      <c r="H1227" s="496"/>
      <c r="M1227" s="494"/>
      <c r="N1227" s="30"/>
      <c r="O1227" s="30"/>
      <c r="P1227" s="30"/>
      <c r="Q1227" s="30"/>
      <c r="R1227" s="30"/>
      <c r="S1227" s="30"/>
      <c r="T1227" s="30"/>
      <c r="U1227" s="30"/>
      <c r="V1227" s="30"/>
      <c r="W1227" s="30"/>
    </row>
    <row r="1228" spans="8:23" x14ac:dyDescent="0.25">
      <c r="H1228" s="496"/>
      <c r="M1228" s="494"/>
      <c r="N1228" s="30"/>
      <c r="O1228" s="30"/>
      <c r="P1228" s="30"/>
      <c r="Q1228" s="30"/>
      <c r="R1228" s="30"/>
      <c r="S1228" s="30"/>
      <c r="T1228" s="30"/>
      <c r="U1228" s="30"/>
      <c r="V1228" s="30"/>
      <c r="W1228" s="30"/>
    </row>
    <row r="1229" spans="8:23" x14ac:dyDescent="0.25">
      <c r="H1229" s="496"/>
      <c r="M1229" s="494"/>
      <c r="N1229" s="30"/>
      <c r="O1229" s="30"/>
      <c r="P1229" s="30"/>
      <c r="Q1229" s="30"/>
      <c r="R1229" s="30"/>
      <c r="S1229" s="30"/>
      <c r="T1229" s="30"/>
      <c r="U1229" s="30"/>
      <c r="V1229" s="30"/>
      <c r="W1229" s="30"/>
    </row>
    <row r="1230" spans="8:23" x14ac:dyDescent="0.25">
      <c r="H1230" s="496"/>
      <c r="M1230" s="494"/>
      <c r="N1230" s="30"/>
      <c r="O1230" s="30"/>
      <c r="P1230" s="30"/>
      <c r="Q1230" s="30"/>
      <c r="R1230" s="30"/>
      <c r="S1230" s="30"/>
      <c r="T1230" s="30"/>
      <c r="U1230" s="30"/>
      <c r="V1230" s="30"/>
      <c r="W1230" s="30"/>
    </row>
    <row r="1231" spans="8:23" x14ac:dyDescent="0.25">
      <c r="H1231" s="496"/>
      <c r="M1231" s="494"/>
      <c r="N1231" s="30"/>
      <c r="O1231" s="30"/>
      <c r="P1231" s="30"/>
      <c r="Q1231" s="30"/>
      <c r="R1231" s="30"/>
      <c r="S1231" s="30"/>
      <c r="T1231" s="30"/>
      <c r="U1231" s="30"/>
      <c r="V1231" s="30"/>
      <c r="W1231" s="30"/>
    </row>
    <row r="1232" spans="8:23" x14ac:dyDescent="0.25">
      <c r="H1232" s="496"/>
      <c r="M1232" s="494"/>
      <c r="N1232" s="30"/>
      <c r="O1232" s="30"/>
      <c r="P1232" s="30"/>
      <c r="Q1232" s="30"/>
      <c r="R1232" s="30"/>
      <c r="S1232" s="30"/>
      <c r="T1232" s="30"/>
      <c r="U1232" s="30"/>
      <c r="V1232" s="30"/>
      <c r="W1232" s="30"/>
    </row>
    <row r="1233" spans="8:23" x14ac:dyDescent="0.25">
      <c r="H1233" s="496"/>
      <c r="M1233" s="494"/>
      <c r="N1233" s="30"/>
      <c r="O1233" s="30"/>
      <c r="P1233" s="30"/>
      <c r="Q1233" s="30"/>
      <c r="R1233" s="30"/>
      <c r="S1233" s="30"/>
      <c r="T1233" s="30"/>
      <c r="U1233" s="30"/>
      <c r="V1233" s="30"/>
      <c r="W1233" s="30"/>
    </row>
    <row r="1234" spans="8:23" x14ac:dyDescent="0.25">
      <c r="H1234" s="496"/>
      <c r="M1234" s="494"/>
      <c r="N1234" s="30"/>
      <c r="O1234" s="30"/>
      <c r="P1234" s="30"/>
      <c r="Q1234" s="30"/>
      <c r="R1234" s="30"/>
      <c r="S1234" s="30"/>
      <c r="T1234" s="30"/>
      <c r="U1234" s="30"/>
      <c r="V1234" s="30"/>
      <c r="W1234" s="30"/>
    </row>
    <row r="1235" spans="8:23" x14ac:dyDescent="0.25">
      <c r="H1235" s="496"/>
      <c r="M1235" s="494"/>
      <c r="N1235" s="30"/>
      <c r="O1235" s="30"/>
      <c r="P1235" s="30"/>
      <c r="Q1235" s="30"/>
      <c r="R1235" s="30"/>
      <c r="S1235" s="30"/>
      <c r="T1235" s="30"/>
      <c r="U1235" s="30"/>
      <c r="V1235" s="30"/>
      <c r="W1235" s="30"/>
    </row>
    <row r="1236" spans="8:23" x14ac:dyDescent="0.25">
      <c r="H1236" s="496"/>
      <c r="M1236" s="494"/>
      <c r="N1236" s="30"/>
      <c r="O1236" s="30"/>
      <c r="P1236" s="30"/>
      <c r="Q1236" s="30"/>
      <c r="R1236" s="30"/>
      <c r="S1236" s="30"/>
      <c r="T1236" s="30"/>
      <c r="U1236" s="30"/>
      <c r="V1236" s="30"/>
      <c r="W1236" s="30"/>
    </row>
    <row r="1237" spans="8:23" x14ac:dyDescent="0.25">
      <c r="H1237" s="496"/>
      <c r="M1237" s="494"/>
      <c r="N1237" s="30"/>
      <c r="O1237" s="30"/>
      <c r="P1237" s="30"/>
      <c r="Q1237" s="30"/>
      <c r="R1237" s="30"/>
      <c r="S1237" s="30"/>
      <c r="T1237" s="30"/>
      <c r="U1237" s="30"/>
      <c r="V1237" s="30"/>
      <c r="W1237" s="30"/>
    </row>
    <row r="1238" spans="8:23" x14ac:dyDescent="0.25">
      <c r="H1238" s="496"/>
      <c r="M1238" s="494"/>
      <c r="N1238" s="30"/>
      <c r="O1238" s="30"/>
      <c r="P1238" s="30"/>
      <c r="Q1238" s="30"/>
      <c r="R1238" s="30"/>
      <c r="S1238" s="30"/>
      <c r="T1238" s="30"/>
      <c r="U1238" s="30"/>
      <c r="V1238" s="30"/>
      <c r="W1238" s="30"/>
    </row>
    <row r="1239" spans="8:23" x14ac:dyDescent="0.25">
      <c r="H1239" s="496"/>
      <c r="M1239" s="494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</row>
    <row r="1240" spans="8:23" x14ac:dyDescent="0.25">
      <c r="H1240" s="496"/>
      <c r="M1240" s="494"/>
      <c r="N1240" s="30"/>
      <c r="O1240" s="30"/>
      <c r="P1240" s="30"/>
      <c r="Q1240" s="30"/>
      <c r="R1240" s="30"/>
      <c r="S1240" s="30"/>
      <c r="T1240" s="30"/>
      <c r="U1240" s="30"/>
      <c r="V1240" s="30"/>
      <c r="W1240" s="30"/>
    </row>
    <row r="1241" spans="8:23" x14ac:dyDescent="0.25">
      <c r="H1241" s="496"/>
      <c r="M1241" s="494"/>
      <c r="N1241" s="30"/>
      <c r="O1241" s="30"/>
      <c r="P1241" s="30"/>
      <c r="Q1241" s="30"/>
      <c r="R1241" s="30"/>
      <c r="S1241" s="30"/>
      <c r="T1241" s="30"/>
      <c r="U1241" s="30"/>
      <c r="V1241" s="30"/>
      <c r="W1241" s="30"/>
    </row>
    <row r="1242" spans="8:23" x14ac:dyDescent="0.25">
      <c r="H1242" s="496"/>
      <c r="M1242" s="494"/>
      <c r="N1242" s="30"/>
      <c r="O1242" s="30"/>
      <c r="P1242" s="30"/>
      <c r="Q1242" s="30"/>
      <c r="R1242" s="30"/>
      <c r="S1242" s="30"/>
      <c r="T1242" s="30"/>
      <c r="U1242" s="30"/>
      <c r="V1242" s="30"/>
      <c r="W1242" s="30"/>
    </row>
    <row r="1243" spans="8:23" x14ac:dyDescent="0.25">
      <c r="H1243" s="496"/>
      <c r="M1243" s="494"/>
      <c r="N1243" s="30"/>
      <c r="O1243" s="30"/>
      <c r="P1243" s="30"/>
      <c r="Q1243" s="30"/>
      <c r="R1243" s="30"/>
      <c r="S1243" s="30"/>
      <c r="T1243" s="30"/>
      <c r="U1243" s="30"/>
      <c r="V1243" s="30"/>
      <c r="W1243" s="30"/>
    </row>
    <row r="1244" spans="8:23" x14ac:dyDescent="0.25">
      <c r="H1244" s="496"/>
      <c r="M1244" s="494"/>
      <c r="N1244" s="30"/>
      <c r="O1244" s="30"/>
      <c r="P1244" s="30"/>
      <c r="Q1244" s="30"/>
      <c r="R1244" s="30"/>
      <c r="S1244" s="30"/>
      <c r="T1244" s="30"/>
      <c r="U1244" s="30"/>
      <c r="V1244" s="30"/>
      <c r="W1244" s="30"/>
    </row>
    <row r="1245" spans="8:23" x14ac:dyDescent="0.25">
      <c r="H1245" s="496"/>
      <c r="M1245" s="494"/>
      <c r="N1245" s="30"/>
      <c r="O1245" s="30"/>
      <c r="P1245" s="30"/>
      <c r="Q1245" s="30"/>
      <c r="R1245" s="30"/>
      <c r="S1245" s="30"/>
      <c r="T1245" s="30"/>
      <c r="U1245" s="30"/>
      <c r="V1245" s="30"/>
      <c r="W1245" s="30"/>
    </row>
    <row r="1246" spans="8:23" x14ac:dyDescent="0.25">
      <c r="H1246" s="496"/>
      <c r="M1246" s="494"/>
      <c r="N1246" s="30"/>
      <c r="O1246" s="30"/>
      <c r="P1246" s="30"/>
      <c r="Q1246" s="30"/>
      <c r="R1246" s="30"/>
      <c r="S1246" s="30"/>
      <c r="T1246" s="30"/>
      <c r="U1246" s="30"/>
      <c r="V1246" s="30"/>
      <c r="W1246" s="30"/>
    </row>
    <row r="1247" spans="8:23" x14ac:dyDescent="0.25">
      <c r="H1247" s="496"/>
      <c r="M1247" s="494"/>
      <c r="N1247" s="30"/>
      <c r="O1247" s="30"/>
      <c r="P1247" s="30"/>
      <c r="Q1247" s="30"/>
      <c r="R1247" s="30"/>
      <c r="S1247" s="30"/>
      <c r="T1247" s="30"/>
      <c r="U1247" s="30"/>
      <c r="V1247" s="30"/>
      <c r="W1247" s="30"/>
    </row>
    <row r="1248" spans="8:23" x14ac:dyDescent="0.25">
      <c r="H1248" s="496"/>
      <c r="M1248" s="494"/>
      <c r="N1248" s="30"/>
      <c r="O1248" s="30"/>
      <c r="P1248" s="30"/>
      <c r="Q1248" s="30"/>
      <c r="R1248" s="30"/>
      <c r="S1248" s="30"/>
      <c r="T1248" s="30"/>
      <c r="U1248" s="30"/>
      <c r="V1248" s="30"/>
      <c r="W1248" s="30"/>
    </row>
    <row r="1249" spans="8:23" x14ac:dyDescent="0.25">
      <c r="H1249" s="496"/>
      <c r="M1249" s="494"/>
      <c r="N1249" s="30"/>
      <c r="O1249" s="30"/>
      <c r="P1249" s="30"/>
      <c r="Q1249" s="30"/>
      <c r="R1249" s="30"/>
      <c r="S1249" s="30"/>
      <c r="T1249" s="30"/>
      <c r="U1249" s="30"/>
      <c r="V1249" s="30"/>
      <c r="W1249" s="30"/>
    </row>
    <row r="1250" spans="8:23" x14ac:dyDescent="0.25">
      <c r="H1250" s="496"/>
      <c r="M1250" s="494"/>
      <c r="N1250" s="30"/>
      <c r="O1250" s="30"/>
      <c r="P1250" s="30"/>
      <c r="Q1250" s="30"/>
      <c r="R1250" s="30"/>
      <c r="S1250" s="30"/>
      <c r="T1250" s="30"/>
      <c r="U1250" s="30"/>
      <c r="V1250" s="30"/>
      <c r="W1250" s="30"/>
    </row>
    <row r="1251" spans="8:23" x14ac:dyDescent="0.25">
      <c r="H1251" s="496"/>
      <c r="M1251" s="494"/>
      <c r="N1251" s="30"/>
      <c r="O1251" s="30"/>
      <c r="P1251" s="30"/>
      <c r="Q1251" s="30"/>
      <c r="R1251" s="30"/>
      <c r="S1251" s="30"/>
      <c r="T1251" s="30"/>
      <c r="U1251" s="30"/>
      <c r="V1251" s="30"/>
      <c r="W1251" s="30"/>
    </row>
    <row r="1252" spans="8:23" x14ac:dyDescent="0.25">
      <c r="H1252" s="496"/>
      <c r="M1252" s="494"/>
      <c r="N1252" s="30"/>
      <c r="O1252" s="30"/>
      <c r="P1252" s="30"/>
      <c r="Q1252" s="30"/>
      <c r="R1252" s="30"/>
      <c r="S1252" s="30"/>
      <c r="T1252" s="30"/>
      <c r="U1252" s="30"/>
      <c r="V1252" s="30"/>
      <c r="W1252" s="30"/>
    </row>
    <row r="1253" spans="8:23" x14ac:dyDescent="0.25">
      <c r="H1253" s="496"/>
      <c r="M1253" s="494"/>
      <c r="N1253" s="30"/>
      <c r="O1253" s="30"/>
      <c r="P1253" s="30"/>
      <c r="Q1253" s="30"/>
      <c r="R1253" s="30"/>
      <c r="S1253" s="30"/>
      <c r="T1253" s="30"/>
      <c r="U1253" s="30"/>
      <c r="V1253" s="30"/>
      <c r="W1253" s="30"/>
    </row>
    <row r="1254" spans="8:23" x14ac:dyDescent="0.25">
      <c r="H1254" s="496"/>
      <c r="M1254" s="494"/>
      <c r="N1254" s="30"/>
      <c r="O1254" s="30"/>
      <c r="P1254" s="30"/>
      <c r="Q1254" s="30"/>
      <c r="R1254" s="30"/>
      <c r="S1254" s="30"/>
      <c r="T1254" s="30"/>
      <c r="U1254" s="30"/>
      <c r="V1254" s="30"/>
      <c r="W1254" s="30"/>
    </row>
    <row r="1255" spans="8:23" x14ac:dyDescent="0.25">
      <c r="H1255" s="496"/>
      <c r="M1255" s="494"/>
      <c r="N1255" s="30"/>
      <c r="O1255" s="30"/>
      <c r="P1255" s="30"/>
      <c r="Q1255" s="30"/>
      <c r="R1255" s="30"/>
      <c r="S1255" s="30"/>
      <c r="T1255" s="30"/>
      <c r="U1255" s="30"/>
      <c r="V1255" s="30"/>
      <c r="W1255" s="30"/>
    </row>
    <row r="1256" spans="8:23" x14ac:dyDescent="0.25">
      <c r="H1256" s="496"/>
      <c r="M1256" s="494"/>
      <c r="N1256" s="30"/>
      <c r="O1256" s="30"/>
      <c r="P1256" s="30"/>
      <c r="Q1256" s="30"/>
      <c r="R1256" s="30"/>
      <c r="S1256" s="30"/>
      <c r="T1256" s="30"/>
      <c r="U1256" s="30"/>
      <c r="V1256" s="30"/>
      <c r="W1256" s="30"/>
    </row>
    <row r="1257" spans="8:23" x14ac:dyDescent="0.25">
      <c r="H1257" s="496"/>
      <c r="M1257" s="494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</row>
    <row r="1258" spans="8:23" x14ac:dyDescent="0.25">
      <c r="H1258" s="496"/>
      <c r="M1258" s="494"/>
      <c r="N1258" s="30"/>
      <c r="O1258" s="30"/>
      <c r="P1258" s="30"/>
      <c r="Q1258" s="30"/>
      <c r="R1258" s="30"/>
      <c r="S1258" s="30"/>
      <c r="T1258" s="30"/>
      <c r="U1258" s="30"/>
      <c r="V1258" s="30"/>
      <c r="W1258" s="30"/>
    </row>
    <row r="1259" spans="8:23" x14ac:dyDescent="0.25">
      <c r="H1259" s="496"/>
      <c r="M1259" s="494"/>
      <c r="N1259" s="30"/>
      <c r="O1259" s="30"/>
      <c r="P1259" s="30"/>
      <c r="Q1259" s="30"/>
      <c r="R1259" s="30"/>
      <c r="S1259" s="30"/>
      <c r="T1259" s="30"/>
      <c r="U1259" s="30"/>
      <c r="V1259" s="30"/>
      <c r="W1259" s="30"/>
    </row>
    <row r="1260" spans="8:23" x14ac:dyDescent="0.25">
      <c r="H1260" s="496"/>
      <c r="M1260" s="494"/>
      <c r="N1260" s="30"/>
      <c r="O1260" s="30"/>
      <c r="P1260" s="30"/>
      <c r="Q1260" s="30"/>
      <c r="R1260" s="30"/>
      <c r="S1260" s="30"/>
      <c r="T1260" s="30"/>
      <c r="U1260" s="30"/>
      <c r="V1260" s="30"/>
      <c r="W1260" s="30"/>
    </row>
    <row r="1261" spans="8:23" x14ac:dyDescent="0.25">
      <c r="H1261" s="496"/>
      <c r="M1261" s="494"/>
      <c r="N1261" s="30"/>
      <c r="O1261" s="30"/>
      <c r="P1261" s="30"/>
      <c r="Q1261" s="30"/>
      <c r="R1261" s="30"/>
      <c r="S1261" s="30"/>
      <c r="T1261" s="30"/>
      <c r="U1261" s="30"/>
      <c r="V1261" s="30"/>
      <c r="W1261" s="30"/>
    </row>
    <row r="1262" spans="8:23" x14ac:dyDescent="0.25">
      <c r="H1262" s="496"/>
      <c r="M1262" s="494"/>
      <c r="N1262" s="30"/>
      <c r="O1262" s="30"/>
      <c r="P1262" s="30"/>
      <c r="Q1262" s="30"/>
      <c r="R1262" s="30"/>
      <c r="S1262" s="30"/>
      <c r="T1262" s="30"/>
      <c r="U1262" s="30"/>
      <c r="V1262" s="30"/>
      <c r="W1262" s="30"/>
    </row>
    <row r="1263" spans="8:23" x14ac:dyDescent="0.25">
      <c r="H1263" s="496"/>
      <c r="M1263" s="494"/>
      <c r="N1263" s="30"/>
      <c r="O1263" s="30"/>
      <c r="P1263" s="30"/>
      <c r="Q1263" s="30"/>
      <c r="R1263" s="30"/>
      <c r="S1263" s="30"/>
      <c r="T1263" s="30"/>
      <c r="U1263" s="30"/>
      <c r="V1263" s="30"/>
      <c r="W1263" s="30"/>
    </row>
    <row r="1264" spans="8:23" x14ac:dyDescent="0.25">
      <c r="H1264" s="496"/>
      <c r="M1264" s="494"/>
      <c r="N1264" s="30"/>
      <c r="O1264" s="30"/>
      <c r="P1264" s="30"/>
      <c r="Q1264" s="30"/>
      <c r="R1264" s="30"/>
      <c r="S1264" s="30"/>
      <c r="T1264" s="30"/>
      <c r="U1264" s="30"/>
      <c r="V1264" s="30"/>
      <c r="W1264" s="30"/>
    </row>
    <row r="1265" spans="8:23" x14ac:dyDescent="0.25">
      <c r="H1265" s="496"/>
      <c r="M1265" s="494"/>
      <c r="N1265" s="30"/>
      <c r="O1265" s="30"/>
      <c r="P1265" s="30"/>
      <c r="Q1265" s="30"/>
      <c r="R1265" s="30"/>
      <c r="S1265" s="30"/>
      <c r="T1265" s="30"/>
      <c r="U1265" s="30"/>
      <c r="V1265" s="30"/>
      <c r="W1265" s="30"/>
    </row>
    <row r="1266" spans="8:23" x14ac:dyDescent="0.25">
      <c r="H1266" s="496"/>
      <c r="M1266" s="494"/>
      <c r="N1266" s="30"/>
      <c r="O1266" s="30"/>
      <c r="P1266" s="30"/>
      <c r="Q1266" s="30"/>
      <c r="R1266" s="30"/>
      <c r="S1266" s="30"/>
      <c r="T1266" s="30"/>
      <c r="U1266" s="30"/>
      <c r="V1266" s="30"/>
      <c r="W1266" s="30"/>
    </row>
    <row r="1267" spans="8:23" x14ac:dyDescent="0.25">
      <c r="H1267" s="496"/>
      <c r="M1267" s="494"/>
      <c r="N1267" s="30"/>
      <c r="O1267" s="30"/>
      <c r="P1267" s="30"/>
      <c r="Q1267" s="30"/>
      <c r="R1267" s="30"/>
      <c r="S1267" s="30"/>
      <c r="T1267" s="30"/>
      <c r="U1267" s="30"/>
      <c r="V1267" s="30"/>
      <c r="W1267" s="30"/>
    </row>
    <row r="1268" spans="8:23" x14ac:dyDescent="0.25">
      <c r="H1268" s="496"/>
      <c r="M1268" s="494"/>
      <c r="N1268" s="30"/>
      <c r="O1268" s="30"/>
      <c r="P1268" s="30"/>
      <c r="Q1268" s="30"/>
      <c r="R1268" s="30"/>
      <c r="S1268" s="30"/>
      <c r="T1268" s="30"/>
      <c r="U1268" s="30"/>
      <c r="V1268" s="30"/>
      <c r="W1268" s="30"/>
    </row>
    <row r="1269" spans="8:23" x14ac:dyDescent="0.25">
      <c r="H1269" s="496"/>
      <c r="M1269" s="494"/>
      <c r="N1269" s="30"/>
      <c r="O1269" s="30"/>
      <c r="P1269" s="30"/>
      <c r="Q1269" s="30"/>
      <c r="R1269" s="30"/>
      <c r="S1269" s="30"/>
      <c r="T1269" s="30"/>
      <c r="U1269" s="30"/>
      <c r="V1269" s="30"/>
      <c r="W1269" s="30"/>
    </row>
    <row r="1270" spans="8:23" x14ac:dyDescent="0.25">
      <c r="H1270" s="496"/>
      <c r="M1270" s="494"/>
      <c r="N1270" s="30"/>
      <c r="O1270" s="30"/>
      <c r="P1270" s="30"/>
      <c r="Q1270" s="30"/>
      <c r="R1270" s="30"/>
      <c r="S1270" s="30"/>
      <c r="T1270" s="30"/>
      <c r="U1270" s="30"/>
      <c r="V1270" s="30"/>
      <c r="W1270" s="30"/>
    </row>
    <row r="1271" spans="8:23" x14ac:dyDescent="0.25">
      <c r="H1271" s="496"/>
      <c r="M1271" s="494"/>
      <c r="N1271" s="30"/>
      <c r="O1271" s="30"/>
      <c r="P1271" s="30"/>
      <c r="Q1271" s="30"/>
      <c r="R1271" s="30"/>
      <c r="S1271" s="30"/>
      <c r="T1271" s="30"/>
      <c r="U1271" s="30"/>
      <c r="V1271" s="30"/>
      <c r="W1271" s="30"/>
    </row>
    <row r="1272" spans="8:23" x14ac:dyDescent="0.25">
      <c r="H1272" s="496"/>
      <c r="M1272" s="494"/>
      <c r="N1272" s="30"/>
      <c r="O1272" s="30"/>
      <c r="P1272" s="30"/>
      <c r="Q1272" s="30"/>
      <c r="R1272" s="30"/>
      <c r="S1272" s="30"/>
      <c r="T1272" s="30"/>
      <c r="U1272" s="30"/>
      <c r="V1272" s="30"/>
      <c r="W1272" s="30"/>
    </row>
    <row r="1273" spans="8:23" x14ac:dyDescent="0.25">
      <c r="H1273" s="496"/>
      <c r="M1273" s="494"/>
      <c r="N1273" s="30"/>
      <c r="O1273" s="30"/>
      <c r="P1273" s="30"/>
      <c r="Q1273" s="30"/>
      <c r="R1273" s="30"/>
      <c r="S1273" s="30"/>
      <c r="T1273" s="30"/>
      <c r="U1273" s="30"/>
      <c r="V1273" s="30"/>
      <c r="W1273" s="30"/>
    </row>
    <row r="1274" spans="8:23" x14ac:dyDescent="0.25">
      <c r="H1274" s="496"/>
      <c r="M1274" s="494"/>
      <c r="N1274" s="30"/>
      <c r="O1274" s="30"/>
      <c r="P1274" s="30"/>
      <c r="Q1274" s="30"/>
      <c r="R1274" s="30"/>
      <c r="S1274" s="30"/>
      <c r="T1274" s="30"/>
      <c r="U1274" s="30"/>
      <c r="V1274" s="30"/>
      <c r="W1274" s="30"/>
    </row>
    <row r="1275" spans="8:23" x14ac:dyDescent="0.25">
      <c r="H1275" s="496"/>
      <c r="M1275" s="494"/>
      <c r="N1275" s="30"/>
      <c r="O1275" s="30"/>
      <c r="P1275" s="30"/>
      <c r="Q1275" s="30"/>
      <c r="R1275" s="30"/>
      <c r="S1275" s="30"/>
      <c r="T1275" s="30"/>
      <c r="U1275" s="30"/>
      <c r="V1275" s="30"/>
      <c r="W1275" s="30"/>
    </row>
    <row r="1276" spans="8:23" x14ac:dyDescent="0.25">
      <c r="H1276" s="496"/>
      <c r="M1276" s="494"/>
      <c r="N1276" s="30"/>
      <c r="O1276" s="30"/>
      <c r="P1276" s="30"/>
      <c r="Q1276" s="30"/>
      <c r="R1276" s="30"/>
      <c r="S1276" s="30"/>
      <c r="T1276" s="30"/>
      <c r="U1276" s="30"/>
      <c r="V1276" s="30"/>
      <c r="W1276" s="30"/>
    </row>
    <row r="1277" spans="8:23" x14ac:dyDescent="0.25">
      <c r="H1277" s="496"/>
      <c r="M1277" s="494"/>
      <c r="N1277" s="30"/>
      <c r="O1277" s="30"/>
      <c r="P1277" s="30"/>
      <c r="Q1277" s="30"/>
      <c r="R1277" s="30"/>
      <c r="S1277" s="30"/>
      <c r="T1277" s="30"/>
      <c r="U1277" s="30"/>
      <c r="V1277" s="30"/>
      <c r="W1277" s="30"/>
    </row>
    <row r="1278" spans="8:23" x14ac:dyDescent="0.25">
      <c r="H1278" s="496"/>
      <c r="M1278" s="494"/>
      <c r="N1278" s="30"/>
      <c r="O1278" s="30"/>
      <c r="P1278" s="30"/>
      <c r="Q1278" s="30"/>
      <c r="R1278" s="30"/>
      <c r="S1278" s="30"/>
      <c r="T1278" s="30"/>
      <c r="U1278" s="30"/>
      <c r="V1278" s="30"/>
      <c r="W1278" s="30"/>
    </row>
    <row r="1279" spans="8:23" x14ac:dyDescent="0.25">
      <c r="H1279" s="496"/>
      <c r="M1279" s="494"/>
      <c r="N1279" s="30"/>
      <c r="O1279" s="30"/>
      <c r="P1279" s="30"/>
      <c r="Q1279" s="30"/>
      <c r="R1279" s="30"/>
      <c r="S1279" s="30"/>
      <c r="T1279" s="30"/>
      <c r="U1279" s="30"/>
      <c r="V1279" s="30"/>
      <c r="W1279" s="30"/>
    </row>
    <row r="1280" spans="8:23" x14ac:dyDescent="0.25">
      <c r="H1280" s="496"/>
      <c r="M1280" s="494"/>
      <c r="N1280" s="30"/>
      <c r="O1280" s="30"/>
      <c r="P1280" s="30"/>
      <c r="Q1280" s="30"/>
      <c r="R1280" s="30"/>
      <c r="S1280" s="30"/>
      <c r="T1280" s="30"/>
      <c r="U1280" s="30"/>
      <c r="V1280" s="30"/>
      <c r="W1280" s="30"/>
    </row>
    <row r="1281" spans="8:23" x14ac:dyDescent="0.25">
      <c r="H1281" s="496"/>
      <c r="M1281" s="494"/>
      <c r="N1281" s="30"/>
      <c r="O1281" s="30"/>
      <c r="P1281" s="30"/>
      <c r="Q1281" s="30"/>
      <c r="R1281" s="30"/>
      <c r="S1281" s="30"/>
      <c r="T1281" s="30"/>
      <c r="U1281" s="30"/>
      <c r="V1281" s="30"/>
      <c r="W1281" s="30"/>
    </row>
    <row r="1282" spans="8:23" x14ac:dyDescent="0.25">
      <c r="H1282" s="496"/>
      <c r="M1282" s="494"/>
      <c r="N1282" s="30"/>
      <c r="O1282" s="30"/>
      <c r="P1282" s="30"/>
      <c r="Q1282" s="30"/>
      <c r="R1282" s="30"/>
      <c r="S1282" s="30"/>
      <c r="T1282" s="30"/>
      <c r="U1282" s="30"/>
      <c r="V1282" s="30"/>
      <c r="W1282" s="30"/>
    </row>
    <row r="1283" spans="8:23" x14ac:dyDescent="0.25">
      <c r="H1283" s="496"/>
      <c r="M1283" s="494"/>
      <c r="N1283" s="30"/>
      <c r="O1283" s="30"/>
      <c r="P1283" s="30"/>
      <c r="Q1283" s="30"/>
      <c r="R1283" s="30"/>
      <c r="S1283" s="30"/>
      <c r="T1283" s="30"/>
      <c r="U1283" s="30"/>
      <c r="V1283" s="30"/>
      <c r="W1283" s="30"/>
    </row>
    <row r="1284" spans="8:23" x14ac:dyDescent="0.25">
      <c r="H1284" s="496"/>
      <c r="M1284" s="494"/>
      <c r="N1284" s="30"/>
      <c r="O1284" s="30"/>
      <c r="P1284" s="30"/>
      <c r="Q1284" s="30"/>
      <c r="R1284" s="30"/>
      <c r="S1284" s="30"/>
      <c r="T1284" s="30"/>
      <c r="U1284" s="30"/>
      <c r="V1284" s="30"/>
      <c r="W1284" s="30"/>
    </row>
    <row r="1285" spans="8:23" x14ac:dyDescent="0.25">
      <c r="H1285" s="496"/>
      <c r="M1285" s="494"/>
      <c r="N1285" s="30"/>
      <c r="O1285" s="30"/>
      <c r="P1285" s="30"/>
      <c r="Q1285" s="30"/>
      <c r="R1285" s="30"/>
      <c r="S1285" s="30"/>
      <c r="T1285" s="30"/>
      <c r="U1285" s="30"/>
      <c r="V1285" s="30"/>
      <c r="W1285" s="30"/>
    </row>
    <row r="1286" spans="8:23" x14ac:dyDescent="0.25">
      <c r="H1286" s="496"/>
      <c r="M1286" s="494"/>
      <c r="N1286" s="30"/>
      <c r="O1286" s="30"/>
      <c r="P1286" s="30"/>
      <c r="Q1286" s="30"/>
      <c r="R1286" s="30"/>
      <c r="S1286" s="30"/>
      <c r="T1286" s="30"/>
      <c r="U1286" s="30"/>
      <c r="V1286" s="30"/>
      <c r="W1286" s="30"/>
    </row>
    <row r="1287" spans="8:23" x14ac:dyDescent="0.25">
      <c r="H1287" s="496"/>
      <c r="M1287" s="494"/>
      <c r="N1287" s="30"/>
      <c r="O1287" s="30"/>
      <c r="P1287" s="30"/>
      <c r="Q1287" s="30"/>
      <c r="R1287" s="30"/>
      <c r="S1287" s="30"/>
      <c r="T1287" s="30"/>
      <c r="U1287" s="30"/>
      <c r="V1287" s="30"/>
      <c r="W1287" s="30"/>
    </row>
    <row r="1288" spans="8:23" x14ac:dyDescent="0.25">
      <c r="H1288" s="496"/>
      <c r="M1288" s="494"/>
      <c r="N1288" s="30"/>
      <c r="O1288" s="30"/>
      <c r="P1288" s="30"/>
      <c r="Q1288" s="30"/>
      <c r="R1288" s="30"/>
      <c r="S1288" s="30"/>
      <c r="T1288" s="30"/>
      <c r="U1288" s="30"/>
      <c r="V1288" s="30"/>
      <c r="W1288" s="30"/>
    </row>
    <row r="1289" spans="8:23" x14ac:dyDescent="0.25">
      <c r="H1289" s="496"/>
      <c r="M1289" s="494"/>
      <c r="N1289" s="30"/>
      <c r="O1289" s="30"/>
      <c r="P1289" s="30"/>
      <c r="Q1289" s="30"/>
      <c r="R1289" s="30"/>
      <c r="S1289" s="30"/>
      <c r="T1289" s="30"/>
      <c r="U1289" s="30"/>
      <c r="V1289" s="30"/>
      <c r="W1289" s="30"/>
    </row>
    <row r="1290" spans="8:23" x14ac:dyDescent="0.25">
      <c r="H1290" s="496"/>
      <c r="M1290" s="494"/>
      <c r="N1290" s="30"/>
      <c r="O1290" s="30"/>
      <c r="P1290" s="30"/>
      <c r="Q1290" s="30"/>
      <c r="R1290" s="30"/>
      <c r="S1290" s="30"/>
      <c r="T1290" s="30"/>
      <c r="U1290" s="30"/>
      <c r="V1290" s="30"/>
      <c r="W1290" s="30"/>
    </row>
    <row r="1291" spans="8:23" x14ac:dyDescent="0.25">
      <c r="H1291" s="496"/>
      <c r="M1291" s="494"/>
      <c r="N1291" s="30"/>
      <c r="O1291" s="30"/>
      <c r="P1291" s="30"/>
      <c r="Q1291" s="30"/>
      <c r="R1291" s="30"/>
      <c r="S1291" s="30"/>
      <c r="T1291" s="30"/>
      <c r="U1291" s="30"/>
      <c r="V1291" s="30"/>
      <c r="W1291" s="30"/>
    </row>
    <row r="1292" spans="8:23" x14ac:dyDescent="0.25">
      <c r="H1292" s="496"/>
      <c r="M1292" s="494"/>
      <c r="N1292" s="30"/>
      <c r="O1292" s="30"/>
      <c r="P1292" s="30"/>
      <c r="Q1292" s="30"/>
      <c r="R1292" s="30"/>
      <c r="S1292" s="30"/>
      <c r="T1292" s="30"/>
      <c r="U1292" s="30"/>
      <c r="V1292" s="30"/>
      <c r="W1292" s="30"/>
    </row>
    <row r="1293" spans="8:23" x14ac:dyDescent="0.25">
      <c r="H1293" s="496"/>
      <c r="M1293" s="494"/>
      <c r="N1293" s="30"/>
      <c r="O1293" s="30"/>
      <c r="P1293" s="30"/>
      <c r="Q1293" s="30"/>
      <c r="R1293" s="30"/>
      <c r="S1293" s="30"/>
      <c r="T1293" s="30"/>
      <c r="U1293" s="30"/>
      <c r="V1293" s="30"/>
      <c r="W1293" s="30"/>
    </row>
    <row r="1294" spans="8:23" x14ac:dyDescent="0.25">
      <c r="H1294" s="496"/>
      <c r="M1294" s="494"/>
      <c r="N1294" s="30"/>
      <c r="O1294" s="30"/>
      <c r="P1294" s="30"/>
      <c r="Q1294" s="30"/>
      <c r="R1294" s="30"/>
      <c r="S1294" s="30"/>
      <c r="T1294" s="30"/>
      <c r="U1294" s="30"/>
      <c r="V1294" s="30"/>
      <c r="W1294" s="30"/>
    </row>
    <row r="1295" spans="8:23" x14ac:dyDescent="0.25">
      <c r="H1295" s="496"/>
      <c r="M1295" s="494"/>
      <c r="N1295" s="30"/>
      <c r="O1295" s="30"/>
      <c r="P1295" s="30"/>
      <c r="Q1295" s="30"/>
      <c r="R1295" s="30"/>
      <c r="S1295" s="30"/>
      <c r="T1295" s="30"/>
      <c r="U1295" s="30"/>
      <c r="V1295" s="30"/>
      <c r="W1295" s="30"/>
    </row>
    <row r="1296" spans="8:23" x14ac:dyDescent="0.25">
      <c r="H1296" s="496"/>
      <c r="M1296" s="494"/>
      <c r="N1296" s="30"/>
      <c r="O1296" s="30"/>
      <c r="P1296" s="30"/>
      <c r="Q1296" s="30"/>
      <c r="R1296" s="30"/>
      <c r="S1296" s="30"/>
      <c r="T1296" s="30"/>
      <c r="U1296" s="30"/>
      <c r="V1296" s="30"/>
      <c r="W1296" s="30"/>
    </row>
    <row r="1297" spans="8:23" x14ac:dyDescent="0.25">
      <c r="H1297" s="496"/>
      <c r="M1297" s="494"/>
      <c r="N1297" s="30"/>
      <c r="O1297" s="30"/>
      <c r="P1297" s="30"/>
      <c r="Q1297" s="30"/>
      <c r="R1297" s="30"/>
      <c r="S1297" s="30"/>
      <c r="T1297" s="30"/>
      <c r="U1297" s="30"/>
      <c r="V1297" s="30"/>
      <c r="W1297" s="30"/>
    </row>
    <row r="1298" spans="8:23" x14ac:dyDescent="0.25">
      <c r="H1298" s="496"/>
      <c r="M1298" s="494"/>
      <c r="N1298" s="30"/>
      <c r="O1298" s="30"/>
      <c r="P1298" s="30"/>
      <c r="Q1298" s="30"/>
      <c r="R1298" s="30"/>
      <c r="S1298" s="30"/>
      <c r="T1298" s="30"/>
      <c r="U1298" s="30"/>
      <c r="V1298" s="30"/>
      <c r="W1298" s="30"/>
    </row>
    <row r="1299" spans="8:23" x14ac:dyDescent="0.25">
      <c r="H1299" s="496"/>
      <c r="M1299" s="494"/>
      <c r="N1299" s="30"/>
      <c r="O1299" s="30"/>
      <c r="P1299" s="30"/>
      <c r="Q1299" s="30"/>
      <c r="R1299" s="30"/>
      <c r="S1299" s="30"/>
      <c r="T1299" s="30"/>
      <c r="U1299" s="30"/>
      <c r="V1299" s="30"/>
      <c r="W1299" s="30"/>
    </row>
    <row r="1300" spans="8:23" x14ac:dyDescent="0.25">
      <c r="H1300" s="496"/>
      <c r="M1300" s="494"/>
      <c r="N1300" s="30"/>
      <c r="O1300" s="30"/>
      <c r="P1300" s="30"/>
      <c r="Q1300" s="30"/>
      <c r="R1300" s="30"/>
      <c r="S1300" s="30"/>
      <c r="T1300" s="30"/>
      <c r="U1300" s="30"/>
      <c r="V1300" s="30"/>
      <c r="W1300" s="30"/>
    </row>
    <row r="1301" spans="8:23" x14ac:dyDescent="0.25">
      <c r="H1301" s="496"/>
      <c r="M1301" s="494"/>
      <c r="N1301" s="30"/>
      <c r="O1301" s="30"/>
      <c r="P1301" s="30"/>
      <c r="Q1301" s="30"/>
      <c r="R1301" s="30"/>
      <c r="S1301" s="30"/>
      <c r="T1301" s="30"/>
      <c r="U1301" s="30"/>
      <c r="V1301" s="30"/>
      <c r="W1301" s="30"/>
    </row>
    <row r="1302" spans="8:23" x14ac:dyDescent="0.25">
      <c r="H1302" s="496"/>
      <c r="M1302" s="494"/>
      <c r="N1302" s="30"/>
      <c r="O1302" s="30"/>
      <c r="P1302" s="30"/>
      <c r="Q1302" s="30"/>
      <c r="R1302" s="30"/>
      <c r="S1302" s="30"/>
      <c r="T1302" s="30"/>
      <c r="U1302" s="30"/>
      <c r="V1302" s="30"/>
      <c r="W1302" s="30"/>
    </row>
    <row r="1303" spans="8:23" x14ac:dyDescent="0.25">
      <c r="H1303" s="496"/>
      <c r="M1303" s="494"/>
      <c r="N1303" s="30"/>
      <c r="O1303" s="30"/>
      <c r="P1303" s="30"/>
      <c r="Q1303" s="30"/>
      <c r="R1303" s="30"/>
      <c r="S1303" s="30"/>
      <c r="T1303" s="30"/>
      <c r="U1303" s="30"/>
      <c r="V1303" s="30"/>
      <c r="W1303" s="30"/>
    </row>
    <row r="1304" spans="8:23" x14ac:dyDescent="0.25">
      <c r="H1304" s="496"/>
      <c r="M1304" s="494"/>
      <c r="N1304" s="30"/>
      <c r="O1304" s="30"/>
      <c r="P1304" s="30"/>
      <c r="Q1304" s="30"/>
      <c r="R1304" s="30"/>
      <c r="S1304" s="30"/>
      <c r="T1304" s="30"/>
      <c r="U1304" s="30"/>
      <c r="V1304" s="30"/>
      <c r="W1304" s="30"/>
    </row>
    <row r="1305" spans="8:23" x14ac:dyDescent="0.25">
      <c r="H1305" s="496"/>
      <c r="M1305" s="494"/>
      <c r="N1305" s="30"/>
      <c r="O1305" s="30"/>
      <c r="P1305" s="30"/>
      <c r="Q1305" s="30"/>
      <c r="R1305" s="30"/>
      <c r="S1305" s="30"/>
      <c r="T1305" s="30"/>
      <c r="U1305" s="30"/>
      <c r="V1305" s="30"/>
      <c r="W1305" s="30"/>
    </row>
    <row r="1306" spans="8:23" x14ac:dyDescent="0.25">
      <c r="H1306" s="496"/>
      <c r="M1306" s="494"/>
      <c r="N1306" s="30"/>
      <c r="O1306" s="30"/>
      <c r="P1306" s="30"/>
      <c r="Q1306" s="30"/>
      <c r="R1306" s="30"/>
      <c r="S1306" s="30"/>
      <c r="T1306" s="30"/>
      <c r="U1306" s="30"/>
      <c r="V1306" s="30"/>
      <c r="W1306" s="30"/>
    </row>
    <row r="1307" spans="8:23" x14ac:dyDescent="0.25">
      <c r="H1307" s="496"/>
      <c r="M1307" s="494"/>
      <c r="N1307" s="30"/>
      <c r="O1307" s="30"/>
      <c r="P1307" s="30"/>
      <c r="Q1307" s="30"/>
      <c r="R1307" s="30"/>
      <c r="S1307" s="30"/>
      <c r="T1307" s="30"/>
      <c r="U1307" s="30"/>
      <c r="V1307" s="30"/>
      <c r="W1307" s="30"/>
    </row>
    <row r="1308" spans="8:23" x14ac:dyDescent="0.25">
      <c r="H1308" s="496"/>
      <c r="M1308" s="494"/>
      <c r="N1308" s="30"/>
      <c r="O1308" s="30"/>
      <c r="P1308" s="30"/>
      <c r="Q1308" s="30"/>
      <c r="R1308" s="30"/>
      <c r="S1308" s="30"/>
      <c r="T1308" s="30"/>
      <c r="U1308" s="30"/>
      <c r="V1308" s="30"/>
      <c r="W1308" s="30"/>
    </row>
    <row r="1309" spans="8:23" x14ac:dyDescent="0.25">
      <c r="H1309" s="496"/>
      <c r="M1309" s="494"/>
      <c r="N1309" s="30"/>
      <c r="O1309" s="30"/>
      <c r="P1309" s="30"/>
      <c r="Q1309" s="30"/>
      <c r="R1309" s="30"/>
      <c r="S1309" s="30"/>
      <c r="T1309" s="30"/>
      <c r="U1309" s="30"/>
      <c r="V1309" s="30"/>
      <c r="W1309" s="30"/>
    </row>
    <row r="1310" spans="8:23" x14ac:dyDescent="0.25">
      <c r="H1310" s="496"/>
      <c r="M1310" s="494"/>
      <c r="N1310" s="30"/>
      <c r="O1310" s="30"/>
      <c r="P1310" s="30"/>
      <c r="Q1310" s="30"/>
      <c r="R1310" s="30"/>
      <c r="S1310" s="30"/>
      <c r="T1310" s="30"/>
      <c r="U1310" s="30"/>
      <c r="V1310" s="30"/>
      <c r="W1310" s="30"/>
    </row>
    <row r="1311" spans="8:23" x14ac:dyDescent="0.25">
      <c r="H1311" s="496"/>
      <c r="M1311" s="494"/>
      <c r="N1311" s="30"/>
      <c r="O1311" s="30"/>
      <c r="P1311" s="30"/>
      <c r="Q1311" s="30"/>
      <c r="R1311" s="30"/>
      <c r="S1311" s="30"/>
      <c r="T1311" s="30"/>
      <c r="U1311" s="30"/>
      <c r="V1311" s="30"/>
      <c r="W1311" s="30"/>
    </row>
    <row r="1312" spans="8:23" x14ac:dyDescent="0.25">
      <c r="H1312" s="496"/>
      <c r="M1312" s="494"/>
      <c r="N1312" s="30"/>
      <c r="O1312" s="30"/>
      <c r="P1312" s="30"/>
      <c r="Q1312" s="30"/>
      <c r="R1312" s="30"/>
      <c r="S1312" s="30"/>
      <c r="T1312" s="30"/>
      <c r="U1312" s="30"/>
      <c r="V1312" s="30"/>
      <c r="W1312" s="30"/>
    </row>
    <row r="1313" spans="8:23" x14ac:dyDescent="0.25">
      <c r="H1313" s="496"/>
      <c r="M1313" s="494"/>
      <c r="N1313" s="30"/>
      <c r="O1313" s="30"/>
      <c r="P1313" s="30"/>
      <c r="Q1313" s="30"/>
      <c r="R1313" s="30"/>
      <c r="S1313" s="30"/>
      <c r="T1313" s="30"/>
      <c r="U1313" s="30"/>
      <c r="V1313" s="30"/>
      <c r="W1313" s="30"/>
    </row>
    <row r="1314" spans="8:23" x14ac:dyDescent="0.25">
      <c r="H1314" s="496"/>
      <c r="M1314" s="494"/>
      <c r="N1314" s="30"/>
      <c r="O1314" s="30"/>
      <c r="P1314" s="30"/>
      <c r="Q1314" s="30"/>
      <c r="R1314" s="30"/>
      <c r="S1314" s="30"/>
      <c r="T1314" s="30"/>
      <c r="U1314" s="30"/>
      <c r="V1314" s="30"/>
      <c r="W1314" s="30"/>
    </row>
    <row r="1315" spans="8:23" x14ac:dyDescent="0.25">
      <c r="H1315" s="496"/>
      <c r="M1315" s="494"/>
      <c r="N1315" s="30"/>
      <c r="O1315" s="30"/>
      <c r="P1315" s="30"/>
      <c r="Q1315" s="30"/>
      <c r="R1315" s="30"/>
      <c r="S1315" s="30"/>
      <c r="T1315" s="30"/>
      <c r="U1315" s="30"/>
      <c r="V1315" s="30"/>
      <c r="W1315" s="30"/>
    </row>
    <row r="1316" spans="8:23" x14ac:dyDescent="0.25">
      <c r="H1316" s="496"/>
      <c r="M1316" s="494"/>
      <c r="N1316" s="30"/>
      <c r="O1316" s="30"/>
      <c r="P1316" s="30"/>
      <c r="Q1316" s="30"/>
      <c r="R1316" s="30"/>
      <c r="S1316" s="30"/>
      <c r="T1316" s="30"/>
      <c r="U1316" s="30"/>
      <c r="V1316" s="30"/>
      <c r="W1316" s="30"/>
    </row>
    <row r="1317" spans="8:23" x14ac:dyDescent="0.25">
      <c r="H1317" s="496"/>
      <c r="M1317" s="494"/>
      <c r="N1317" s="30"/>
      <c r="O1317" s="30"/>
      <c r="P1317" s="30"/>
      <c r="Q1317" s="30"/>
      <c r="R1317" s="30"/>
      <c r="S1317" s="30"/>
      <c r="T1317" s="30"/>
      <c r="U1317" s="30"/>
      <c r="V1317" s="30"/>
      <c r="W1317" s="30"/>
    </row>
    <row r="1318" spans="8:23" x14ac:dyDescent="0.25">
      <c r="H1318" s="496"/>
      <c r="M1318" s="494"/>
      <c r="N1318" s="30"/>
      <c r="O1318" s="30"/>
      <c r="P1318" s="30"/>
      <c r="Q1318" s="30"/>
      <c r="R1318" s="30"/>
      <c r="S1318" s="30"/>
      <c r="T1318" s="30"/>
      <c r="U1318" s="30"/>
      <c r="V1318" s="30"/>
      <c r="W1318" s="30"/>
    </row>
    <row r="1319" spans="8:23" x14ac:dyDescent="0.25">
      <c r="H1319" s="496"/>
      <c r="M1319" s="494"/>
      <c r="N1319" s="30"/>
      <c r="O1319" s="30"/>
      <c r="P1319" s="30"/>
      <c r="Q1319" s="30"/>
      <c r="R1319" s="30"/>
      <c r="S1319" s="30"/>
      <c r="T1319" s="30"/>
      <c r="U1319" s="30"/>
      <c r="V1319" s="30"/>
      <c r="W1319" s="30"/>
    </row>
    <row r="1320" spans="8:23" x14ac:dyDescent="0.25">
      <c r="H1320" s="496"/>
      <c r="M1320" s="494"/>
      <c r="N1320" s="30"/>
      <c r="O1320" s="30"/>
      <c r="P1320" s="30"/>
      <c r="Q1320" s="30"/>
      <c r="R1320" s="30"/>
      <c r="S1320" s="30"/>
      <c r="T1320" s="30"/>
      <c r="U1320" s="30"/>
      <c r="V1320" s="30"/>
      <c r="W1320" s="30"/>
    </row>
    <row r="1321" spans="8:23" x14ac:dyDescent="0.25">
      <c r="H1321" s="496"/>
      <c r="M1321" s="494"/>
      <c r="N1321" s="30"/>
      <c r="O1321" s="30"/>
      <c r="P1321" s="30"/>
      <c r="Q1321" s="30"/>
      <c r="R1321" s="30"/>
      <c r="S1321" s="30"/>
      <c r="T1321" s="30"/>
      <c r="U1321" s="30"/>
      <c r="V1321" s="30"/>
      <c r="W1321" s="30"/>
    </row>
    <row r="1322" spans="8:23" x14ac:dyDescent="0.25">
      <c r="H1322" s="496"/>
      <c r="M1322" s="494"/>
      <c r="N1322" s="30"/>
      <c r="O1322" s="30"/>
      <c r="P1322" s="30"/>
      <c r="Q1322" s="30"/>
      <c r="R1322" s="30"/>
      <c r="S1322" s="30"/>
      <c r="T1322" s="30"/>
      <c r="U1322" s="30"/>
      <c r="V1322" s="30"/>
      <c r="W1322" s="30"/>
    </row>
    <row r="1323" spans="8:23" x14ac:dyDescent="0.25">
      <c r="H1323" s="496"/>
      <c r="M1323" s="494"/>
      <c r="N1323" s="30"/>
      <c r="O1323" s="30"/>
      <c r="P1323" s="30"/>
      <c r="Q1323" s="30"/>
      <c r="R1323" s="30"/>
      <c r="S1323" s="30"/>
      <c r="T1323" s="30"/>
      <c r="U1323" s="30"/>
      <c r="V1323" s="30"/>
      <c r="W1323" s="30"/>
    </row>
    <row r="1324" spans="8:23" x14ac:dyDescent="0.25">
      <c r="H1324" s="496"/>
      <c r="M1324" s="494"/>
      <c r="N1324" s="30"/>
      <c r="O1324" s="30"/>
      <c r="P1324" s="30"/>
      <c r="Q1324" s="30"/>
      <c r="R1324" s="30"/>
      <c r="S1324" s="30"/>
      <c r="T1324" s="30"/>
      <c r="U1324" s="30"/>
      <c r="V1324" s="30"/>
      <c r="W1324" s="30"/>
    </row>
    <row r="1325" spans="8:23" x14ac:dyDescent="0.25">
      <c r="H1325" s="496"/>
      <c r="M1325" s="494"/>
      <c r="N1325" s="30"/>
      <c r="O1325" s="30"/>
      <c r="P1325" s="30"/>
      <c r="Q1325" s="30"/>
      <c r="R1325" s="30"/>
      <c r="S1325" s="30"/>
      <c r="T1325" s="30"/>
      <c r="U1325" s="30"/>
      <c r="V1325" s="30"/>
      <c r="W1325" s="30"/>
    </row>
    <row r="1326" spans="8:23" x14ac:dyDescent="0.25">
      <c r="H1326" s="496"/>
      <c r="M1326" s="494"/>
      <c r="N1326" s="30"/>
      <c r="O1326" s="30"/>
      <c r="P1326" s="30"/>
      <c r="Q1326" s="30"/>
      <c r="R1326" s="30"/>
      <c r="S1326" s="30"/>
      <c r="T1326" s="30"/>
      <c r="U1326" s="30"/>
      <c r="V1326" s="30"/>
      <c r="W1326" s="30"/>
    </row>
    <row r="1327" spans="8:23" x14ac:dyDescent="0.25">
      <c r="H1327" s="496"/>
      <c r="M1327" s="494"/>
      <c r="N1327" s="30"/>
      <c r="O1327" s="30"/>
      <c r="P1327" s="30"/>
      <c r="Q1327" s="30"/>
      <c r="R1327" s="30"/>
      <c r="S1327" s="30"/>
      <c r="T1327" s="30"/>
      <c r="U1327" s="30"/>
      <c r="V1327" s="30"/>
      <c r="W1327" s="30"/>
    </row>
    <row r="1328" spans="8:23" x14ac:dyDescent="0.25">
      <c r="H1328" s="496"/>
      <c r="M1328" s="494"/>
      <c r="N1328" s="30"/>
      <c r="O1328" s="30"/>
      <c r="P1328" s="30"/>
      <c r="Q1328" s="30"/>
      <c r="R1328" s="30"/>
      <c r="S1328" s="30"/>
      <c r="T1328" s="30"/>
      <c r="U1328" s="30"/>
      <c r="V1328" s="30"/>
      <c r="W1328" s="30"/>
    </row>
    <row r="1329" spans="8:23" x14ac:dyDescent="0.25">
      <c r="H1329" s="496"/>
      <c r="M1329" s="494"/>
      <c r="N1329" s="30"/>
      <c r="O1329" s="30"/>
      <c r="P1329" s="30"/>
      <c r="Q1329" s="30"/>
      <c r="R1329" s="30"/>
      <c r="S1329" s="30"/>
      <c r="T1329" s="30"/>
      <c r="U1329" s="30"/>
      <c r="V1329" s="30"/>
      <c r="W1329" s="30"/>
    </row>
    <row r="1330" spans="8:23" x14ac:dyDescent="0.25">
      <c r="H1330" s="496"/>
      <c r="M1330" s="494"/>
      <c r="N1330" s="30"/>
      <c r="O1330" s="30"/>
      <c r="P1330" s="30"/>
      <c r="Q1330" s="30"/>
      <c r="R1330" s="30"/>
      <c r="S1330" s="30"/>
      <c r="T1330" s="30"/>
      <c r="U1330" s="30"/>
      <c r="V1330" s="30"/>
      <c r="W1330" s="30"/>
    </row>
    <row r="1331" spans="8:23" x14ac:dyDescent="0.25">
      <c r="H1331" s="496"/>
      <c r="M1331" s="494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</row>
    <row r="1332" spans="8:23" x14ac:dyDescent="0.25">
      <c r="H1332" s="496"/>
      <c r="M1332" s="494"/>
      <c r="N1332" s="30"/>
      <c r="O1332" s="30"/>
      <c r="P1332" s="30"/>
      <c r="Q1332" s="30"/>
      <c r="R1332" s="30"/>
      <c r="S1332" s="30"/>
      <c r="T1332" s="30"/>
      <c r="U1332" s="30"/>
      <c r="V1332" s="30"/>
      <c r="W1332" s="30"/>
    </row>
    <row r="1333" spans="8:23" x14ac:dyDescent="0.25">
      <c r="H1333" s="496"/>
      <c r="M1333" s="494"/>
      <c r="N1333" s="30"/>
      <c r="O1333" s="30"/>
      <c r="P1333" s="30"/>
      <c r="Q1333" s="30"/>
      <c r="R1333" s="30"/>
      <c r="S1333" s="30"/>
      <c r="T1333" s="30"/>
      <c r="U1333" s="30"/>
      <c r="V1333" s="30"/>
      <c r="W1333" s="30"/>
    </row>
    <row r="1334" spans="8:23" x14ac:dyDescent="0.25">
      <c r="H1334" s="496"/>
      <c r="M1334" s="494"/>
      <c r="N1334" s="30"/>
      <c r="O1334" s="30"/>
      <c r="P1334" s="30"/>
      <c r="Q1334" s="30"/>
      <c r="R1334" s="30"/>
      <c r="S1334" s="30"/>
      <c r="T1334" s="30"/>
      <c r="U1334" s="30"/>
      <c r="V1334" s="30"/>
      <c r="W1334" s="30"/>
    </row>
    <row r="1335" spans="8:23" x14ac:dyDescent="0.25">
      <c r="H1335" s="496"/>
      <c r="M1335" s="494"/>
      <c r="N1335" s="30"/>
      <c r="O1335" s="30"/>
      <c r="P1335" s="30"/>
      <c r="Q1335" s="30"/>
      <c r="R1335" s="30"/>
      <c r="S1335" s="30"/>
      <c r="T1335" s="30"/>
      <c r="U1335" s="30"/>
      <c r="V1335" s="30"/>
      <c r="W1335" s="30"/>
    </row>
    <row r="1336" spans="8:23" x14ac:dyDescent="0.25">
      <c r="H1336" s="496"/>
      <c r="M1336" s="494"/>
      <c r="N1336" s="30"/>
      <c r="O1336" s="30"/>
      <c r="P1336" s="30"/>
      <c r="Q1336" s="30"/>
      <c r="R1336" s="30"/>
      <c r="S1336" s="30"/>
      <c r="T1336" s="30"/>
      <c r="U1336" s="30"/>
      <c r="V1336" s="30"/>
      <c r="W1336" s="30"/>
    </row>
    <row r="1337" spans="8:23" x14ac:dyDescent="0.25">
      <c r="H1337" s="496"/>
      <c r="M1337" s="494"/>
      <c r="N1337" s="30"/>
      <c r="O1337" s="30"/>
      <c r="P1337" s="30"/>
      <c r="Q1337" s="30"/>
      <c r="R1337" s="30"/>
      <c r="S1337" s="30"/>
      <c r="T1337" s="30"/>
      <c r="U1337" s="30"/>
      <c r="V1337" s="30"/>
      <c r="W1337" s="30"/>
    </row>
    <row r="1338" spans="8:23" x14ac:dyDescent="0.25">
      <c r="H1338" s="496"/>
      <c r="M1338" s="494"/>
      <c r="N1338" s="30"/>
      <c r="O1338" s="30"/>
      <c r="P1338" s="30"/>
      <c r="Q1338" s="30"/>
      <c r="R1338" s="30"/>
      <c r="S1338" s="30"/>
      <c r="T1338" s="30"/>
      <c r="U1338" s="30"/>
      <c r="V1338" s="30"/>
      <c r="W1338" s="30"/>
    </row>
    <row r="1339" spans="8:23" x14ac:dyDescent="0.25">
      <c r="H1339" s="496"/>
      <c r="M1339" s="494"/>
      <c r="N1339" s="30"/>
      <c r="O1339" s="30"/>
      <c r="P1339" s="30"/>
      <c r="Q1339" s="30"/>
      <c r="R1339" s="30"/>
      <c r="S1339" s="30"/>
      <c r="T1339" s="30"/>
      <c r="U1339" s="30"/>
      <c r="V1339" s="30"/>
      <c r="W1339" s="30"/>
    </row>
    <row r="1340" spans="8:23" x14ac:dyDescent="0.25">
      <c r="H1340" s="496"/>
      <c r="M1340" s="494"/>
      <c r="N1340" s="30"/>
      <c r="O1340" s="30"/>
      <c r="P1340" s="30"/>
      <c r="Q1340" s="30"/>
      <c r="R1340" s="30"/>
      <c r="S1340" s="30"/>
      <c r="T1340" s="30"/>
      <c r="U1340" s="30"/>
      <c r="V1340" s="30"/>
      <c r="W1340" s="30"/>
    </row>
    <row r="1341" spans="8:23" x14ac:dyDescent="0.25">
      <c r="H1341" s="496"/>
      <c r="M1341" s="494"/>
      <c r="N1341" s="30"/>
      <c r="O1341" s="30"/>
      <c r="P1341" s="30"/>
      <c r="Q1341" s="30"/>
      <c r="R1341" s="30"/>
      <c r="S1341" s="30"/>
      <c r="T1341" s="30"/>
      <c r="U1341" s="30"/>
      <c r="V1341" s="30"/>
      <c r="W1341" s="30"/>
    </row>
    <row r="1342" spans="8:23" x14ac:dyDescent="0.25">
      <c r="H1342" s="496"/>
      <c r="M1342" s="494"/>
      <c r="N1342" s="30"/>
      <c r="O1342" s="30"/>
      <c r="P1342" s="30"/>
      <c r="Q1342" s="30"/>
      <c r="R1342" s="30"/>
      <c r="S1342" s="30"/>
      <c r="T1342" s="30"/>
      <c r="U1342" s="30"/>
      <c r="V1342" s="30"/>
      <c r="W1342" s="30"/>
    </row>
    <row r="1343" spans="8:23" x14ac:dyDescent="0.25">
      <c r="H1343" s="496"/>
      <c r="M1343" s="494"/>
      <c r="N1343" s="30"/>
      <c r="O1343" s="30"/>
      <c r="P1343" s="30"/>
      <c r="Q1343" s="30"/>
      <c r="R1343" s="30"/>
      <c r="S1343" s="30"/>
      <c r="T1343" s="30"/>
      <c r="U1343" s="30"/>
      <c r="V1343" s="30"/>
      <c r="W1343" s="30"/>
    </row>
    <row r="1344" spans="8:23" x14ac:dyDescent="0.25">
      <c r="H1344" s="496"/>
      <c r="M1344" s="494"/>
      <c r="N1344" s="30"/>
      <c r="O1344" s="30"/>
      <c r="P1344" s="30"/>
      <c r="Q1344" s="30"/>
      <c r="R1344" s="30"/>
      <c r="S1344" s="30"/>
      <c r="T1344" s="30"/>
      <c r="U1344" s="30"/>
      <c r="V1344" s="30"/>
      <c r="W1344" s="30"/>
    </row>
    <row r="1345" spans="8:23" x14ac:dyDescent="0.25">
      <c r="H1345" s="496"/>
      <c r="M1345" s="494"/>
      <c r="N1345" s="30"/>
      <c r="O1345" s="30"/>
      <c r="P1345" s="30"/>
      <c r="Q1345" s="30"/>
      <c r="R1345" s="30"/>
      <c r="S1345" s="30"/>
      <c r="T1345" s="30"/>
      <c r="U1345" s="30"/>
      <c r="V1345" s="30"/>
      <c r="W1345" s="30"/>
    </row>
    <row r="1346" spans="8:23" x14ac:dyDescent="0.25">
      <c r="H1346" s="496"/>
      <c r="M1346" s="494"/>
      <c r="N1346" s="30"/>
      <c r="O1346" s="30"/>
      <c r="P1346" s="30"/>
      <c r="Q1346" s="30"/>
      <c r="R1346" s="30"/>
      <c r="S1346" s="30"/>
      <c r="T1346" s="30"/>
      <c r="U1346" s="30"/>
      <c r="V1346" s="30"/>
      <c r="W1346" s="30"/>
    </row>
    <row r="1347" spans="8:23" x14ac:dyDescent="0.25">
      <c r="H1347" s="496"/>
      <c r="M1347" s="494"/>
      <c r="N1347" s="30"/>
      <c r="O1347" s="30"/>
      <c r="P1347" s="30"/>
      <c r="Q1347" s="30"/>
      <c r="R1347" s="30"/>
      <c r="S1347" s="30"/>
      <c r="T1347" s="30"/>
      <c r="U1347" s="30"/>
      <c r="V1347" s="30"/>
      <c r="W1347" s="30"/>
    </row>
    <row r="1348" spans="8:23" x14ac:dyDescent="0.25">
      <c r="H1348" s="496"/>
      <c r="M1348" s="494"/>
      <c r="N1348" s="30"/>
      <c r="O1348" s="30"/>
      <c r="P1348" s="30"/>
      <c r="Q1348" s="30"/>
      <c r="R1348" s="30"/>
      <c r="S1348" s="30"/>
      <c r="T1348" s="30"/>
      <c r="U1348" s="30"/>
      <c r="V1348" s="30"/>
      <c r="W1348" s="30"/>
    </row>
    <row r="1349" spans="8:23" x14ac:dyDescent="0.25">
      <c r="H1349" s="496"/>
      <c r="M1349" s="494"/>
      <c r="N1349" s="30"/>
      <c r="O1349" s="30"/>
      <c r="P1349" s="30"/>
      <c r="Q1349" s="30"/>
      <c r="R1349" s="30"/>
      <c r="S1349" s="30"/>
      <c r="T1349" s="30"/>
      <c r="U1349" s="30"/>
      <c r="V1349" s="30"/>
      <c r="W1349" s="30"/>
    </row>
    <row r="1350" spans="8:23" x14ac:dyDescent="0.25">
      <c r="H1350" s="496"/>
      <c r="M1350" s="494"/>
      <c r="N1350" s="30"/>
      <c r="O1350" s="30"/>
      <c r="P1350" s="30"/>
      <c r="Q1350" s="30"/>
      <c r="R1350" s="30"/>
      <c r="S1350" s="30"/>
      <c r="T1350" s="30"/>
      <c r="U1350" s="30"/>
      <c r="V1350" s="30"/>
      <c r="W1350" s="30"/>
    </row>
    <row r="1351" spans="8:23" x14ac:dyDescent="0.25">
      <c r="H1351" s="496"/>
      <c r="M1351" s="494"/>
      <c r="N1351" s="30"/>
      <c r="O1351" s="30"/>
      <c r="P1351" s="30"/>
      <c r="Q1351" s="30"/>
      <c r="R1351" s="30"/>
      <c r="S1351" s="30"/>
      <c r="T1351" s="30"/>
      <c r="U1351" s="30"/>
      <c r="V1351" s="30"/>
      <c r="W1351" s="30"/>
    </row>
    <row r="1352" spans="8:23" x14ac:dyDescent="0.25">
      <c r="H1352" s="496"/>
      <c r="M1352" s="494"/>
      <c r="N1352" s="30"/>
      <c r="O1352" s="30"/>
      <c r="P1352" s="30"/>
      <c r="Q1352" s="30"/>
      <c r="R1352" s="30"/>
      <c r="S1352" s="30"/>
      <c r="T1352" s="30"/>
      <c r="U1352" s="30"/>
      <c r="V1352" s="30"/>
      <c r="W1352" s="30"/>
    </row>
    <row r="1353" spans="8:23" x14ac:dyDescent="0.25">
      <c r="H1353" s="496"/>
      <c r="M1353" s="494"/>
      <c r="N1353" s="30"/>
      <c r="O1353" s="30"/>
      <c r="P1353" s="30"/>
      <c r="Q1353" s="30"/>
      <c r="R1353" s="30"/>
      <c r="S1353" s="30"/>
      <c r="T1353" s="30"/>
      <c r="U1353" s="30"/>
      <c r="V1353" s="30"/>
      <c r="W1353" s="30"/>
    </row>
    <row r="1354" spans="8:23" x14ac:dyDescent="0.25">
      <c r="H1354" s="496"/>
      <c r="M1354" s="494"/>
      <c r="N1354" s="30"/>
      <c r="O1354" s="30"/>
      <c r="P1354" s="30"/>
      <c r="Q1354" s="30"/>
      <c r="R1354" s="30"/>
      <c r="S1354" s="30"/>
      <c r="T1354" s="30"/>
      <c r="U1354" s="30"/>
      <c r="V1354" s="30"/>
      <c r="W1354" s="30"/>
    </row>
    <row r="1355" spans="8:23" x14ac:dyDescent="0.25">
      <c r="H1355" s="496"/>
      <c r="M1355" s="494"/>
      <c r="N1355" s="30"/>
      <c r="O1355" s="30"/>
      <c r="P1355" s="30"/>
      <c r="Q1355" s="30"/>
      <c r="R1355" s="30"/>
      <c r="S1355" s="30"/>
      <c r="T1355" s="30"/>
      <c r="U1355" s="30"/>
      <c r="V1355" s="30"/>
      <c r="W1355" s="30"/>
    </row>
    <row r="1356" spans="8:23" x14ac:dyDescent="0.25">
      <c r="H1356" s="496"/>
      <c r="M1356" s="494"/>
      <c r="N1356" s="30"/>
      <c r="O1356" s="30"/>
      <c r="P1356" s="30"/>
      <c r="Q1356" s="30"/>
      <c r="R1356" s="30"/>
      <c r="S1356" s="30"/>
      <c r="T1356" s="30"/>
      <c r="U1356" s="30"/>
      <c r="V1356" s="30"/>
      <c r="W1356" s="30"/>
    </row>
    <row r="1357" spans="8:23" x14ac:dyDescent="0.25">
      <c r="H1357" s="496"/>
      <c r="M1357" s="494"/>
      <c r="N1357" s="30"/>
      <c r="O1357" s="30"/>
      <c r="P1357" s="30"/>
      <c r="Q1357" s="30"/>
      <c r="R1357" s="30"/>
      <c r="S1357" s="30"/>
      <c r="T1357" s="30"/>
      <c r="U1357" s="30"/>
      <c r="V1357" s="30"/>
      <c r="W1357" s="30"/>
    </row>
    <row r="1358" spans="8:23" x14ac:dyDescent="0.25">
      <c r="H1358" s="496"/>
      <c r="M1358" s="494"/>
      <c r="N1358" s="30"/>
      <c r="O1358" s="30"/>
      <c r="P1358" s="30"/>
      <c r="Q1358" s="30"/>
      <c r="R1358" s="30"/>
      <c r="S1358" s="30"/>
      <c r="T1358" s="30"/>
      <c r="U1358" s="30"/>
      <c r="V1358" s="30"/>
      <c r="W1358" s="30"/>
    </row>
    <row r="1359" spans="8:23" x14ac:dyDescent="0.25">
      <c r="H1359" s="496"/>
      <c r="M1359" s="494"/>
      <c r="N1359" s="30"/>
      <c r="O1359" s="30"/>
      <c r="P1359" s="30"/>
      <c r="Q1359" s="30"/>
      <c r="R1359" s="30"/>
      <c r="S1359" s="30"/>
      <c r="T1359" s="30"/>
      <c r="U1359" s="30"/>
      <c r="V1359" s="30"/>
      <c r="W1359" s="30"/>
    </row>
    <row r="1360" spans="8:23" x14ac:dyDescent="0.25">
      <c r="H1360" s="496"/>
      <c r="M1360" s="494"/>
      <c r="N1360" s="30"/>
      <c r="O1360" s="30"/>
      <c r="P1360" s="30"/>
      <c r="Q1360" s="30"/>
      <c r="R1360" s="30"/>
      <c r="S1360" s="30"/>
      <c r="T1360" s="30"/>
      <c r="U1360" s="30"/>
      <c r="V1360" s="30"/>
      <c r="W1360" s="30"/>
    </row>
    <row r="1361" spans="8:23" x14ac:dyDescent="0.25">
      <c r="H1361" s="496"/>
      <c r="M1361" s="494"/>
      <c r="N1361" s="30"/>
      <c r="O1361" s="30"/>
      <c r="P1361" s="30"/>
      <c r="Q1361" s="30"/>
      <c r="R1361" s="30"/>
      <c r="S1361" s="30"/>
      <c r="T1361" s="30"/>
      <c r="U1361" s="30"/>
      <c r="V1361" s="30"/>
      <c r="W1361" s="30"/>
    </row>
    <row r="1362" spans="8:23" x14ac:dyDescent="0.25">
      <c r="H1362" s="496"/>
      <c r="M1362" s="494"/>
      <c r="N1362" s="30"/>
      <c r="O1362" s="30"/>
      <c r="P1362" s="30"/>
      <c r="Q1362" s="30"/>
      <c r="R1362" s="30"/>
      <c r="S1362" s="30"/>
      <c r="T1362" s="30"/>
      <c r="U1362" s="30"/>
      <c r="V1362" s="30"/>
      <c r="W1362" s="30"/>
    </row>
    <row r="1363" spans="8:23" x14ac:dyDescent="0.25">
      <c r="H1363" s="496"/>
      <c r="M1363" s="494"/>
      <c r="N1363" s="30"/>
      <c r="O1363" s="30"/>
      <c r="P1363" s="30"/>
      <c r="Q1363" s="30"/>
      <c r="R1363" s="30"/>
      <c r="S1363" s="30"/>
      <c r="T1363" s="30"/>
      <c r="U1363" s="30"/>
      <c r="V1363" s="30"/>
      <c r="W1363" s="30"/>
    </row>
    <row r="1364" spans="8:23" x14ac:dyDescent="0.25">
      <c r="H1364" s="496"/>
      <c r="M1364" s="494"/>
      <c r="N1364" s="30"/>
      <c r="O1364" s="30"/>
      <c r="P1364" s="30"/>
      <c r="Q1364" s="30"/>
      <c r="R1364" s="30"/>
      <c r="S1364" s="30"/>
      <c r="T1364" s="30"/>
      <c r="U1364" s="30"/>
      <c r="V1364" s="30"/>
      <c r="W1364" s="30"/>
    </row>
    <row r="1365" spans="8:23" x14ac:dyDescent="0.25">
      <c r="H1365" s="496"/>
      <c r="M1365" s="494"/>
      <c r="N1365" s="30"/>
      <c r="O1365" s="30"/>
      <c r="P1365" s="30"/>
      <c r="Q1365" s="30"/>
      <c r="R1365" s="30"/>
      <c r="S1365" s="30"/>
      <c r="T1365" s="30"/>
      <c r="U1365" s="30"/>
      <c r="V1365" s="30"/>
      <c r="W1365" s="30"/>
    </row>
    <row r="1366" spans="8:23" x14ac:dyDescent="0.25">
      <c r="H1366" s="496"/>
      <c r="M1366" s="494"/>
      <c r="N1366" s="30"/>
      <c r="O1366" s="30"/>
      <c r="P1366" s="30"/>
      <c r="Q1366" s="30"/>
      <c r="R1366" s="30"/>
      <c r="S1366" s="30"/>
      <c r="T1366" s="30"/>
      <c r="U1366" s="30"/>
      <c r="V1366" s="30"/>
      <c r="W1366" s="30"/>
    </row>
    <row r="1367" spans="8:23" x14ac:dyDescent="0.25">
      <c r="H1367" s="496"/>
      <c r="M1367" s="494"/>
      <c r="N1367" s="30"/>
      <c r="O1367" s="30"/>
      <c r="P1367" s="30"/>
      <c r="Q1367" s="30"/>
      <c r="R1367" s="30"/>
      <c r="S1367" s="30"/>
      <c r="T1367" s="30"/>
      <c r="U1367" s="30"/>
      <c r="V1367" s="30"/>
      <c r="W1367" s="30"/>
    </row>
    <row r="1368" spans="8:23" x14ac:dyDescent="0.25">
      <c r="H1368" s="496"/>
      <c r="M1368" s="494"/>
      <c r="N1368" s="30"/>
      <c r="O1368" s="30"/>
      <c r="P1368" s="30"/>
      <c r="Q1368" s="30"/>
      <c r="R1368" s="30"/>
      <c r="S1368" s="30"/>
      <c r="T1368" s="30"/>
      <c r="U1368" s="30"/>
      <c r="V1368" s="30"/>
      <c r="W1368" s="30"/>
    </row>
    <row r="1369" spans="8:23" x14ac:dyDescent="0.25">
      <c r="H1369" s="496"/>
      <c r="M1369" s="494"/>
      <c r="N1369" s="30"/>
      <c r="O1369" s="30"/>
      <c r="P1369" s="30"/>
      <c r="Q1369" s="30"/>
      <c r="R1369" s="30"/>
      <c r="S1369" s="30"/>
      <c r="T1369" s="30"/>
      <c r="U1369" s="30"/>
      <c r="V1369" s="30"/>
      <c r="W1369" s="30"/>
    </row>
    <row r="1370" spans="8:23" x14ac:dyDescent="0.25">
      <c r="H1370" s="496"/>
      <c r="M1370" s="494"/>
      <c r="N1370" s="30"/>
      <c r="O1370" s="30"/>
      <c r="P1370" s="30"/>
      <c r="Q1370" s="30"/>
      <c r="R1370" s="30"/>
      <c r="S1370" s="30"/>
      <c r="T1370" s="30"/>
      <c r="U1370" s="30"/>
      <c r="V1370" s="30"/>
      <c r="W1370" s="30"/>
    </row>
    <row r="1371" spans="8:23" x14ac:dyDescent="0.25">
      <c r="H1371" s="496"/>
      <c r="M1371" s="494"/>
      <c r="N1371" s="30"/>
      <c r="O1371" s="30"/>
      <c r="P1371" s="30"/>
      <c r="Q1371" s="30"/>
      <c r="R1371" s="30"/>
      <c r="S1371" s="30"/>
      <c r="T1371" s="30"/>
      <c r="U1371" s="30"/>
      <c r="V1371" s="30"/>
      <c r="W1371" s="30"/>
    </row>
    <row r="1372" spans="8:23" x14ac:dyDescent="0.25">
      <c r="H1372" s="496"/>
      <c r="M1372" s="494"/>
      <c r="N1372" s="30"/>
      <c r="O1372" s="30"/>
      <c r="P1372" s="30"/>
      <c r="Q1372" s="30"/>
      <c r="R1372" s="30"/>
      <c r="S1372" s="30"/>
      <c r="T1372" s="30"/>
      <c r="U1372" s="30"/>
      <c r="V1372" s="30"/>
      <c r="W1372" s="30"/>
    </row>
    <row r="1373" spans="8:23" x14ac:dyDescent="0.25">
      <c r="H1373" s="496"/>
      <c r="M1373" s="494"/>
      <c r="N1373" s="30"/>
      <c r="O1373" s="30"/>
      <c r="P1373" s="30"/>
      <c r="Q1373" s="30"/>
      <c r="R1373" s="30"/>
      <c r="S1373" s="30"/>
      <c r="T1373" s="30"/>
      <c r="U1373" s="30"/>
      <c r="V1373" s="30"/>
      <c r="W1373" s="30"/>
    </row>
    <row r="1374" spans="8:23" x14ac:dyDescent="0.25">
      <c r="H1374" s="496"/>
      <c r="M1374" s="494"/>
      <c r="N1374" s="30"/>
      <c r="O1374" s="30"/>
      <c r="P1374" s="30"/>
      <c r="Q1374" s="30"/>
      <c r="R1374" s="30"/>
      <c r="S1374" s="30"/>
      <c r="T1374" s="30"/>
      <c r="U1374" s="30"/>
      <c r="V1374" s="30"/>
      <c r="W1374" s="30"/>
    </row>
    <row r="1375" spans="8:23" x14ac:dyDescent="0.25">
      <c r="H1375" s="496"/>
      <c r="M1375" s="494"/>
      <c r="N1375" s="30"/>
      <c r="O1375" s="30"/>
      <c r="P1375" s="30"/>
      <c r="Q1375" s="30"/>
      <c r="R1375" s="30"/>
      <c r="S1375" s="30"/>
      <c r="T1375" s="30"/>
      <c r="U1375" s="30"/>
      <c r="V1375" s="30"/>
      <c r="W1375" s="30"/>
    </row>
    <row r="1376" spans="8:23" x14ac:dyDescent="0.25">
      <c r="H1376" s="496"/>
      <c r="M1376" s="494"/>
      <c r="N1376" s="30"/>
      <c r="O1376" s="30"/>
      <c r="P1376" s="30"/>
      <c r="Q1376" s="30"/>
      <c r="R1376" s="30"/>
      <c r="S1376" s="30"/>
      <c r="T1376" s="30"/>
      <c r="U1376" s="30"/>
      <c r="V1376" s="30"/>
      <c r="W1376" s="30"/>
    </row>
    <row r="1377" spans="8:23" x14ac:dyDescent="0.25">
      <c r="H1377" s="496"/>
      <c r="M1377" s="494"/>
      <c r="N1377" s="30"/>
      <c r="O1377" s="30"/>
      <c r="P1377" s="30"/>
      <c r="Q1377" s="30"/>
      <c r="R1377" s="30"/>
      <c r="S1377" s="30"/>
      <c r="T1377" s="30"/>
      <c r="U1377" s="30"/>
      <c r="V1377" s="30"/>
      <c r="W1377" s="30"/>
    </row>
    <row r="1378" spans="8:23" x14ac:dyDescent="0.25">
      <c r="H1378" s="496"/>
      <c r="M1378" s="494"/>
      <c r="N1378" s="30"/>
      <c r="O1378" s="30"/>
      <c r="P1378" s="30"/>
      <c r="Q1378" s="30"/>
      <c r="R1378" s="30"/>
      <c r="S1378" s="30"/>
      <c r="T1378" s="30"/>
      <c r="U1378" s="30"/>
      <c r="V1378" s="30"/>
      <c r="W1378" s="30"/>
    </row>
    <row r="1379" spans="8:23" x14ac:dyDescent="0.25">
      <c r="H1379" s="496"/>
      <c r="M1379" s="494"/>
      <c r="N1379" s="30"/>
      <c r="O1379" s="30"/>
      <c r="P1379" s="30"/>
      <c r="Q1379" s="30"/>
      <c r="R1379" s="30"/>
      <c r="S1379" s="30"/>
      <c r="T1379" s="30"/>
      <c r="U1379" s="30"/>
      <c r="V1379" s="30"/>
      <c r="W1379" s="30"/>
    </row>
    <row r="1380" spans="8:23" x14ac:dyDescent="0.25">
      <c r="H1380" s="496"/>
      <c r="M1380" s="494"/>
      <c r="N1380" s="30"/>
      <c r="O1380" s="30"/>
      <c r="P1380" s="30"/>
      <c r="Q1380" s="30"/>
      <c r="R1380" s="30"/>
      <c r="S1380" s="30"/>
      <c r="T1380" s="30"/>
      <c r="U1380" s="30"/>
      <c r="V1380" s="30"/>
      <c r="W1380" s="30"/>
    </row>
    <row r="1381" spans="8:23" x14ac:dyDescent="0.25">
      <c r="H1381" s="496"/>
      <c r="M1381" s="494"/>
      <c r="N1381" s="30"/>
      <c r="O1381" s="30"/>
      <c r="P1381" s="30"/>
      <c r="Q1381" s="30"/>
      <c r="R1381" s="30"/>
      <c r="S1381" s="30"/>
      <c r="T1381" s="30"/>
      <c r="U1381" s="30"/>
      <c r="V1381" s="30"/>
      <c r="W1381" s="30"/>
    </row>
    <row r="1382" spans="8:23" x14ac:dyDescent="0.25">
      <c r="H1382" s="496"/>
      <c r="M1382" s="494"/>
      <c r="N1382" s="30"/>
      <c r="O1382" s="30"/>
      <c r="P1382" s="30"/>
      <c r="Q1382" s="30"/>
      <c r="R1382" s="30"/>
      <c r="S1382" s="30"/>
      <c r="T1382" s="30"/>
      <c r="U1382" s="30"/>
      <c r="V1382" s="30"/>
      <c r="W1382" s="30"/>
    </row>
    <row r="1383" spans="8:23" x14ac:dyDescent="0.25">
      <c r="H1383" s="496"/>
      <c r="M1383" s="494"/>
      <c r="N1383" s="30"/>
      <c r="O1383" s="30"/>
      <c r="P1383" s="30"/>
      <c r="Q1383" s="30"/>
      <c r="R1383" s="30"/>
      <c r="S1383" s="30"/>
      <c r="T1383" s="30"/>
      <c r="U1383" s="30"/>
      <c r="V1383" s="30"/>
      <c r="W1383" s="30"/>
    </row>
    <row r="1384" spans="8:23" x14ac:dyDescent="0.25">
      <c r="H1384" s="496"/>
      <c r="M1384" s="494"/>
      <c r="N1384" s="30"/>
      <c r="O1384" s="30"/>
      <c r="P1384" s="30"/>
      <c r="Q1384" s="30"/>
      <c r="R1384" s="30"/>
      <c r="S1384" s="30"/>
      <c r="T1384" s="30"/>
      <c r="U1384" s="30"/>
      <c r="V1384" s="30"/>
      <c r="W1384" s="30"/>
    </row>
    <row r="1385" spans="8:23" x14ac:dyDescent="0.25">
      <c r="H1385" s="496"/>
      <c r="M1385" s="494"/>
      <c r="N1385" s="30"/>
      <c r="O1385" s="30"/>
      <c r="P1385" s="30"/>
      <c r="Q1385" s="30"/>
      <c r="R1385" s="30"/>
      <c r="S1385" s="30"/>
      <c r="T1385" s="30"/>
      <c r="U1385" s="30"/>
      <c r="V1385" s="30"/>
      <c r="W1385" s="30"/>
    </row>
    <row r="1386" spans="8:23" x14ac:dyDescent="0.25">
      <c r="H1386" s="496"/>
      <c r="M1386" s="494"/>
      <c r="N1386" s="30"/>
      <c r="O1386" s="30"/>
      <c r="P1386" s="30"/>
      <c r="Q1386" s="30"/>
      <c r="R1386" s="30"/>
      <c r="S1386" s="30"/>
      <c r="T1386" s="30"/>
      <c r="U1386" s="30"/>
      <c r="V1386" s="30"/>
      <c r="W1386" s="30"/>
    </row>
    <row r="1387" spans="8:23" x14ac:dyDescent="0.25">
      <c r="H1387" s="496"/>
      <c r="M1387" s="494"/>
      <c r="N1387" s="30"/>
      <c r="O1387" s="30"/>
      <c r="P1387" s="30"/>
      <c r="Q1387" s="30"/>
      <c r="R1387" s="30"/>
      <c r="S1387" s="30"/>
      <c r="T1387" s="30"/>
      <c r="U1387" s="30"/>
      <c r="V1387" s="30"/>
      <c r="W1387" s="30"/>
    </row>
    <row r="1388" spans="8:23" x14ac:dyDescent="0.25">
      <c r="H1388" s="496"/>
      <c r="M1388" s="494"/>
      <c r="N1388" s="30"/>
      <c r="O1388" s="30"/>
      <c r="P1388" s="30"/>
      <c r="Q1388" s="30"/>
      <c r="R1388" s="30"/>
      <c r="S1388" s="30"/>
      <c r="T1388" s="30"/>
      <c r="U1388" s="30"/>
      <c r="V1388" s="30"/>
      <c r="W1388" s="30"/>
    </row>
    <row r="1389" spans="8:23" x14ac:dyDescent="0.25">
      <c r="H1389" s="496"/>
      <c r="M1389" s="494"/>
      <c r="N1389" s="30"/>
      <c r="O1389" s="30"/>
      <c r="P1389" s="30"/>
      <c r="Q1389" s="30"/>
      <c r="R1389" s="30"/>
      <c r="S1389" s="30"/>
      <c r="T1389" s="30"/>
      <c r="U1389" s="30"/>
      <c r="V1389" s="30"/>
      <c r="W1389" s="30"/>
    </row>
    <row r="1390" spans="8:23" x14ac:dyDescent="0.25">
      <c r="H1390" s="496"/>
      <c r="M1390" s="494"/>
      <c r="N1390" s="30"/>
      <c r="O1390" s="30"/>
      <c r="P1390" s="30"/>
      <c r="Q1390" s="30"/>
      <c r="R1390" s="30"/>
      <c r="S1390" s="30"/>
      <c r="T1390" s="30"/>
      <c r="U1390" s="30"/>
      <c r="V1390" s="30"/>
      <c r="W1390" s="30"/>
    </row>
    <row r="1391" spans="8:23" x14ac:dyDescent="0.25">
      <c r="H1391" s="496"/>
      <c r="M1391" s="494"/>
      <c r="N1391" s="30"/>
      <c r="O1391" s="30"/>
      <c r="P1391" s="30"/>
      <c r="Q1391" s="30"/>
      <c r="R1391" s="30"/>
      <c r="S1391" s="30"/>
      <c r="T1391" s="30"/>
      <c r="U1391" s="30"/>
      <c r="V1391" s="30"/>
      <c r="W1391" s="30"/>
    </row>
    <row r="1392" spans="8:23" x14ac:dyDescent="0.25">
      <c r="H1392" s="496"/>
      <c r="M1392" s="494"/>
      <c r="N1392" s="30"/>
      <c r="O1392" s="30"/>
      <c r="P1392" s="30"/>
      <c r="Q1392" s="30"/>
      <c r="R1392" s="30"/>
      <c r="S1392" s="30"/>
      <c r="T1392" s="30"/>
      <c r="U1392" s="30"/>
      <c r="V1392" s="30"/>
      <c r="W1392" s="30"/>
    </row>
    <row r="1393" spans="8:23" x14ac:dyDescent="0.25">
      <c r="H1393" s="496"/>
      <c r="M1393" s="494"/>
      <c r="N1393" s="30"/>
      <c r="O1393" s="30"/>
      <c r="P1393" s="30"/>
      <c r="Q1393" s="30"/>
      <c r="R1393" s="30"/>
      <c r="S1393" s="30"/>
      <c r="T1393" s="30"/>
      <c r="U1393" s="30"/>
      <c r="V1393" s="30"/>
      <c r="W1393" s="30"/>
    </row>
    <row r="1394" spans="8:23" x14ac:dyDescent="0.25">
      <c r="H1394" s="496"/>
      <c r="M1394" s="494"/>
      <c r="N1394" s="30"/>
      <c r="O1394" s="30"/>
      <c r="P1394" s="30"/>
      <c r="Q1394" s="30"/>
      <c r="R1394" s="30"/>
      <c r="S1394" s="30"/>
      <c r="T1394" s="30"/>
      <c r="U1394" s="30"/>
      <c r="V1394" s="30"/>
      <c r="W1394" s="30"/>
    </row>
    <row r="1395" spans="8:23" x14ac:dyDescent="0.25">
      <c r="H1395" s="496"/>
      <c r="M1395" s="494"/>
      <c r="N1395" s="30"/>
      <c r="O1395" s="30"/>
      <c r="P1395" s="30"/>
      <c r="Q1395" s="30"/>
      <c r="R1395" s="30"/>
      <c r="S1395" s="30"/>
      <c r="T1395" s="30"/>
      <c r="U1395" s="30"/>
      <c r="V1395" s="30"/>
      <c r="W1395" s="30"/>
    </row>
    <row r="1396" spans="8:23" x14ac:dyDescent="0.25">
      <c r="H1396" s="496"/>
      <c r="M1396" s="494"/>
      <c r="N1396" s="30"/>
      <c r="O1396" s="30"/>
      <c r="P1396" s="30"/>
      <c r="Q1396" s="30"/>
      <c r="R1396" s="30"/>
      <c r="S1396" s="30"/>
      <c r="T1396" s="30"/>
      <c r="U1396" s="30"/>
      <c r="V1396" s="30"/>
      <c r="W1396" s="30"/>
    </row>
    <row r="1397" spans="8:23" x14ac:dyDescent="0.25">
      <c r="H1397" s="496"/>
      <c r="M1397" s="494"/>
      <c r="N1397" s="30"/>
      <c r="O1397" s="30"/>
      <c r="P1397" s="30"/>
      <c r="Q1397" s="30"/>
      <c r="R1397" s="30"/>
      <c r="S1397" s="30"/>
      <c r="T1397" s="30"/>
      <c r="U1397" s="30"/>
      <c r="V1397" s="30"/>
      <c r="W1397" s="30"/>
    </row>
    <row r="1398" spans="8:23" x14ac:dyDescent="0.25">
      <c r="H1398" s="496"/>
      <c r="M1398" s="494"/>
      <c r="N1398" s="30"/>
      <c r="O1398" s="30"/>
      <c r="P1398" s="30"/>
      <c r="Q1398" s="30"/>
      <c r="R1398" s="30"/>
      <c r="S1398" s="30"/>
      <c r="T1398" s="30"/>
      <c r="U1398" s="30"/>
      <c r="V1398" s="30"/>
      <c r="W1398" s="30"/>
    </row>
    <row r="1399" spans="8:23" x14ac:dyDescent="0.25">
      <c r="H1399" s="496"/>
      <c r="M1399" s="494"/>
      <c r="N1399" s="30"/>
      <c r="O1399" s="30"/>
      <c r="P1399" s="30"/>
      <c r="Q1399" s="30"/>
      <c r="R1399" s="30"/>
      <c r="S1399" s="30"/>
      <c r="T1399" s="30"/>
      <c r="U1399" s="30"/>
      <c r="V1399" s="30"/>
      <c r="W1399" s="30"/>
    </row>
    <row r="1400" spans="8:23" x14ac:dyDescent="0.25">
      <c r="H1400" s="496"/>
      <c r="M1400" s="494"/>
      <c r="N1400" s="30"/>
      <c r="O1400" s="30"/>
      <c r="P1400" s="30"/>
      <c r="Q1400" s="30"/>
      <c r="R1400" s="30"/>
      <c r="S1400" s="30"/>
      <c r="T1400" s="30"/>
      <c r="U1400" s="30"/>
      <c r="V1400" s="30"/>
      <c r="W1400" s="30"/>
    </row>
    <row r="1401" spans="8:23" x14ac:dyDescent="0.25">
      <c r="H1401" s="496"/>
      <c r="M1401" s="494"/>
      <c r="N1401" s="30"/>
      <c r="O1401" s="30"/>
      <c r="P1401" s="30"/>
      <c r="Q1401" s="30"/>
      <c r="R1401" s="30"/>
      <c r="S1401" s="30"/>
      <c r="T1401" s="30"/>
      <c r="U1401" s="30"/>
      <c r="V1401" s="30"/>
      <c r="W1401" s="30"/>
    </row>
    <row r="1402" spans="8:23" x14ac:dyDescent="0.25">
      <c r="H1402" s="496"/>
      <c r="M1402" s="494"/>
      <c r="N1402" s="30"/>
      <c r="O1402" s="30"/>
      <c r="P1402" s="30"/>
      <c r="Q1402" s="30"/>
      <c r="R1402" s="30"/>
      <c r="S1402" s="30"/>
      <c r="T1402" s="30"/>
      <c r="U1402" s="30"/>
      <c r="V1402" s="30"/>
      <c r="W1402" s="30"/>
    </row>
    <row r="1403" spans="8:23" x14ac:dyDescent="0.25">
      <c r="H1403" s="496"/>
      <c r="M1403" s="494"/>
      <c r="N1403" s="30"/>
      <c r="O1403" s="30"/>
      <c r="P1403" s="30"/>
      <c r="Q1403" s="30"/>
      <c r="R1403" s="30"/>
      <c r="S1403" s="30"/>
      <c r="T1403" s="30"/>
      <c r="U1403" s="30"/>
      <c r="V1403" s="30"/>
      <c r="W1403" s="30"/>
    </row>
    <row r="1404" spans="8:23" x14ac:dyDescent="0.25">
      <c r="H1404" s="496"/>
      <c r="M1404" s="494"/>
      <c r="N1404" s="30"/>
      <c r="O1404" s="30"/>
      <c r="P1404" s="30"/>
      <c r="Q1404" s="30"/>
      <c r="R1404" s="30"/>
      <c r="S1404" s="30"/>
      <c r="T1404" s="30"/>
      <c r="U1404" s="30"/>
      <c r="V1404" s="30"/>
      <c r="W1404" s="30"/>
    </row>
    <row r="1405" spans="8:23" x14ac:dyDescent="0.25">
      <c r="H1405" s="496"/>
      <c r="M1405" s="494"/>
      <c r="N1405" s="30"/>
      <c r="O1405" s="30"/>
      <c r="P1405" s="30"/>
      <c r="Q1405" s="30"/>
      <c r="R1405" s="30"/>
      <c r="S1405" s="30"/>
      <c r="T1405" s="30"/>
      <c r="U1405" s="30"/>
      <c r="V1405" s="30"/>
      <c r="W1405" s="30"/>
    </row>
    <row r="1406" spans="8:23" x14ac:dyDescent="0.25">
      <c r="H1406" s="496"/>
      <c r="M1406" s="494"/>
      <c r="N1406" s="30"/>
      <c r="O1406" s="30"/>
      <c r="P1406" s="30"/>
      <c r="Q1406" s="30"/>
      <c r="R1406" s="30"/>
      <c r="S1406" s="30"/>
      <c r="T1406" s="30"/>
      <c r="U1406" s="30"/>
      <c r="V1406" s="30"/>
      <c r="W1406" s="30"/>
    </row>
    <row r="1407" spans="8:23" x14ac:dyDescent="0.25">
      <c r="H1407" s="496"/>
      <c r="M1407" s="494"/>
      <c r="N1407" s="30"/>
      <c r="O1407" s="30"/>
      <c r="P1407" s="30"/>
      <c r="Q1407" s="30"/>
      <c r="R1407" s="30"/>
      <c r="S1407" s="30"/>
      <c r="T1407" s="30"/>
      <c r="U1407" s="30"/>
      <c r="V1407" s="30"/>
      <c r="W1407" s="30"/>
    </row>
    <row r="1408" spans="8:23" x14ac:dyDescent="0.25">
      <c r="H1408" s="496"/>
      <c r="M1408" s="494"/>
      <c r="N1408" s="30"/>
      <c r="O1408" s="30"/>
      <c r="P1408" s="30"/>
      <c r="Q1408" s="30"/>
      <c r="R1408" s="30"/>
      <c r="S1408" s="30"/>
      <c r="T1408" s="30"/>
      <c r="U1408" s="30"/>
      <c r="V1408" s="30"/>
      <c r="W1408" s="30"/>
    </row>
    <row r="1409" spans="8:23" x14ac:dyDescent="0.25">
      <c r="H1409" s="496"/>
      <c r="M1409" s="494"/>
      <c r="N1409" s="30"/>
      <c r="O1409" s="30"/>
      <c r="P1409" s="30"/>
      <c r="Q1409" s="30"/>
      <c r="R1409" s="30"/>
      <c r="S1409" s="30"/>
      <c r="T1409" s="30"/>
      <c r="U1409" s="30"/>
      <c r="V1409" s="30"/>
      <c r="W1409" s="30"/>
    </row>
    <row r="1410" spans="8:23" x14ac:dyDescent="0.25">
      <c r="H1410" s="496"/>
      <c r="M1410" s="494"/>
      <c r="N1410" s="30"/>
      <c r="O1410" s="30"/>
      <c r="P1410" s="30"/>
      <c r="Q1410" s="30"/>
      <c r="R1410" s="30"/>
      <c r="S1410" s="30"/>
      <c r="T1410" s="30"/>
      <c r="U1410" s="30"/>
      <c r="V1410" s="30"/>
      <c r="W1410" s="30"/>
    </row>
    <row r="1411" spans="8:23" x14ac:dyDescent="0.25">
      <c r="H1411" s="496"/>
      <c r="M1411" s="494"/>
      <c r="N1411" s="30"/>
      <c r="O1411" s="30"/>
      <c r="P1411" s="30"/>
      <c r="Q1411" s="30"/>
      <c r="R1411" s="30"/>
      <c r="S1411" s="30"/>
      <c r="T1411" s="30"/>
      <c r="U1411" s="30"/>
      <c r="V1411" s="30"/>
      <c r="W1411" s="30"/>
    </row>
    <row r="1412" spans="8:23" x14ac:dyDescent="0.25">
      <c r="H1412" s="496"/>
      <c r="M1412" s="494"/>
      <c r="N1412" s="30"/>
      <c r="O1412" s="30"/>
      <c r="P1412" s="30"/>
      <c r="Q1412" s="30"/>
      <c r="R1412" s="30"/>
      <c r="S1412" s="30"/>
      <c r="T1412" s="30"/>
      <c r="U1412" s="30"/>
      <c r="V1412" s="30"/>
      <c r="W1412" s="30"/>
    </row>
    <row r="1413" spans="8:23" x14ac:dyDescent="0.25">
      <c r="H1413" s="496"/>
      <c r="M1413" s="494"/>
      <c r="N1413" s="30"/>
      <c r="O1413" s="30"/>
      <c r="P1413" s="30"/>
      <c r="Q1413" s="30"/>
      <c r="R1413" s="30"/>
      <c r="S1413" s="30"/>
      <c r="T1413" s="30"/>
      <c r="U1413" s="30"/>
      <c r="V1413" s="30"/>
      <c r="W1413" s="30"/>
    </row>
    <row r="1414" spans="8:23" x14ac:dyDescent="0.25">
      <c r="H1414" s="496"/>
      <c r="M1414" s="494"/>
      <c r="N1414" s="30"/>
      <c r="O1414" s="30"/>
      <c r="P1414" s="30"/>
      <c r="Q1414" s="30"/>
      <c r="R1414" s="30"/>
      <c r="S1414" s="30"/>
      <c r="T1414" s="30"/>
      <c r="U1414" s="30"/>
      <c r="V1414" s="30"/>
      <c r="W1414" s="30"/>
    </row>
    <row r="1415" spans="8:23" x14ac:dyDescent="0.25">
      <c r="H1415" s="496"/>
      <c r="M1415" s="494"/>
      <c r="N1415" s="30"/>
      <c r="O1415" s="30"/>
      <c r="P1415" s="30"/>
      <c r="Q1415" s="30"/>
      <c r="R1415" s="30"/>
      <c r="S1415" s="30"/>
      <c r="T1415" s="30"/>
      <c r="U1415" s="30"/>
      <c r="V1415" s="30"/>
      <c r="W1415" s="30"/>
    </row>
    <row r="1416" spans="8:23" x14ac:dyDescent="0.25">
      <c r="H1416" s="496"/>
      <c r="M1416" s="494"/>
      <c r="N1416" s="30"/>
      <c r="O1416" s="30"/>
      <c r="P1416" s="30"/>
      <c r="Q1416" s="30"/>
      <c r="R1416" s="30"/>
      <c r="S1416" s="30"/>
      <c r="T1416" s="30"/>
      <c r="U1416" s="30"/>
      <c r="V1416" s="30"/>
      <c r="W1416" s="30"/>
    </row>
    <row r="1417" spans="8:23" x14ac:dyDescent="0.25">
      <c r="H1417" s="496"/>
      <c r="M1417" s="494"/>
      <c r="N1417" s="30"/>
      <c r="O1417" s="30"/>
      <c r="P1417" s="30"/>
      <c r="Q1417" s="30"/>
      <c r="R1417" s="30"/>
      <c r="S1417" s="30"/>
      <c r="T1417" s="30"/>
      <c r="U1417" s="30"/>
      <c r="V1417" s="30"/>
      <c r="W1417" s="30"/>
    </row>
    <row r="1418" spans="8:23" x14ac:dyDescent="0.25">
      <c r="H1418" s="496"/>
      <c r="M1418" s="494"/>
      <c r="N1418" s="30"/>
      <c r="O1418" s="30"/>
      <c r="P1418" s="30"/>
      <c r="Q1418" s="30"/>
      <c r="R1418" s="30"/>
      <c r="S1418" s="30"/>
      <c r="T1418" s="30"/>
      <c r="U1418" s="30"/>
      <c r="V1418" s="30"/>
      <c r="W1418" s="30"/>
    </row>
    <row r="1419" spans="8:23" x14ac:dyDescent="0.25">
      <c r="H1419" s="496"/>
      <c r="M1419" s="494"/>
      <c r="N1419" s="30"/>
      <c r="O1419" s="30"/>
      <c r="P1419" s="30"/>
      <c r="Q1419" s="30"/>
      <c r="R1419" s="30"/>
      <c r="S1419" s="30"/>
      <c r="T1419" s="30"/>
      <c r="U1419" s="30"/>
      <c r="V1419" s="30"/>
      <c r="W1419" s="30"/>
    </row>
    <row r="1420" spans="8:23" x14ac:dyDescent="0.25">
      <c r="H1420" s="496"/>
      <c r="M1420" s="494"/>
      <c r="N1420" s="30"/>
      <c r="O1420" s="30"/>
      <c r="P1420" s="30"/>
      <c r="Q1420" s="30"/>
      <c r="R1420" s="30"/>
      <c r="S1420" s="30"/>
      <c r="T1420" s="30"/>
      <c r="U1420" s="30"/>
      <c r="V1420" s="30"/>
      <c r="W1420" s="30"/>
    </row>
    <row r="1421" spans="8:23" x14ac:dyDescent="0.25">
      <c r="H1421" s="496"/>
      <c r="M1421" s="494"/>
      <c r="N1421" s="30"/>
      <c r="O1421" s="30"/>
      <c r="P1421" s="30"/>
      <c r="Q1421" s="30"/>
      <c r="R1421" s="30"/>
      <c r="S1421" s="30"/>
      <c r="T1421" s="30"/>
      <c r="U1421" s="30"/>
      <c r="V1421" s="30"/>
      <c r="W1421" s="30"/>
    </row>
    <row r="1422" spans="8:23" x14ac:dyDescent="0.25">
      <c r="H1422" s="496"/>
      <c r="M1422" s="494"/>
      <c r="N1422" s="30"/>
      <c r="O1422" s="30"/>
      <c r="P1422" s="30"/>
      <c r="Q1422" s="30"/>
      <c r="R1422" s="30"/>
      <c r="S1422" s="30"/>
      <c r="T1422" s="30"/>
      <c r="U1422" s="30"/>
      <c r="V1422" s="30"/>
      <c r="W1422" s="30"/>
    </row>
    <row r="1423" spans="8:23" x14ac:dyDescent="0.25">
      <c r="H1423" s="496"/>
      <c r="M1423" s="494"/>
      <c r="N1423" s="30"/>
      <c r="O1423" s="30"/>
      <c r="P1423" s="30"/>
      <c r="Q1423" s="30"/>
      <c r="R1423" s="30"/>
      <c r="S1423" s="30"/>
      <c r="T1423" s="30"/>
      <c r="U1423" s="30"/>
      <c r="V1423" s="30"/>
      <c r="W1423" s="30"/>
    </row>
    <row r="1424" spans="8:23" x14ac:dyDescent="0.25">
      <c r="H1424" s="496"/>
      <c r="M1424" s="494"/>
      <c r="N1424" s="30"/>
      <c r="O1424" s="30"/>
      <c r="P1424" s="30"/>
      <c r="Q1424" s="30"/>
      <c r="R1424" s="30"/>
      <c r="S1424" s="30"/>
      <c r="T1424" s="30"/>
      <c r="U1424" s="30"/>
      <c r="V1424" s="30"/>
      <c r="W1424" s="30"/>
    </row>
    <row r="1425" spans="8:23" x14ac:dyDescent="0.25">
      <c r="H1425" s="496"/>
      <c r="M1425" s="494"/>
      <c r="N1425" s="30"/>
      <c r="O1425" s="30"/>
      <c r="P1425" s="30"/>
      <c r="Q1425" s="30"/>
      <c r="R1425" s="30"/>
      <c r="S1425" s="30"/>
      <c r="T1425" s="30"/>
      <c r="U1425" s="30"/>
      <c r="V1425" s="30"/>
      <c r="W1425" s="30"/>
    </row>
    <row r="1426" spans="8:23" x14ac:dyDescent="0.25">
      <c r="H1426" s="496"/>
      <c r="M1426" s="494"/>
      <c r="N1426" s="30"/>
      <c r="O1426" s="30"/>
      <c r="P1426" s="30"/>
      <c r="Q1426" s="30"/>
      <c r="R1426" s="30"/>
      <c r="S1426" s="30"/>
      <c r="T1426" s="30"/>
      <c r="U1426" s="30"/>
      <c r="V1426" s="30"/>
      <c r="W1426" s="30"/>
    </row>
    <row r="1427" spans="8:23" x14ac:dyDescent="0.25">
      <c r="H1427" s="496"/>
      <c r="M1427" s="494"/>
      <c r="N1427" s="30"/>
      <c r="O1427" s="30"/>
      <c r="P1427" s="30"/>
      <c r="Q1427" s="30"/>
      <c r="R1427" s="30"/>
      <c r="S1427" s="30"/>
      <c r="T1427" s="30"/>
      <c r="U1427" s="30"/>
      <c r="V1427" s="30"/>
      <c r="W1427" s="30"/>
    </row>
    <row r="1428" spans="8:23" x14ac:dyDescent="0.25">
      <c r="H1428" s="496"/>
      <c r="M1428" s="494"/>
      <c r="N1428" s="30"/>
      <c r="O1428" s="30"/>
      <c r="P1428" s="30"/>
      <c r="Q1428" s="30"/>
      <c r="R1428" s="30"/>
      <c r="S1428" s="30"/>
      <c r="T1428" s="30"/>
      <c r="U1428" s="30"/>
      <c r="V1428" s="30"/>
      <c r="W1428" s="30"/>
    </row>
    <row r="1429" spans="8:23" x14ac:dyDescent="0.25">
      <c r="H1429" s="496"/>
      <c r="M1429" s="494"/>
      <c r="N1429" s="30"/>
      <c r="O1429" s="30"/>
      <c r="P1429" s="30"/>
      <c r="Q1429" s="30"/>
      <c r="R1429" s="30"/>
      <c r="S1429" s="30"/>
      <c r="T1429" s="30"/>
      <c r="U1429" s="30"/>
      <c r="V1429" s="30"/>
      <c r="W1429" s="30"/>
    </row>
    <row r="1430" spans="8:23" x14ac:dyDescent="0.25">
      <c r="H1430" s="496"/>
      <c r="M1430" s="494"/>
      <c r="N1430" s="30"/>
      <c r="O1430" s="30"/>
      <c r="P1430" s="30"/>
      <c r="Q1430" s="30"/>
      <c r="R1430" s="30"/>
      <c r="S1430" s="30"/>
      <c r="T1430" s="30"/>
      <c r="U1430" s="30"/>
      <c r="V1430" s="30"/>
      <c r="W1430" s="30"/>
    </row>
    <row r="1431" spans="8:23" x14ac:dyDescent="0.25">
      <c r="H1431" s="496"/>
      <c r="M1431" s="494"/>
      <c r="N1431" s="30"/>
      <c r="O1431" s="30"/>
      <c r="P1431" s="30"/>
      <c r="Q1431" s="30"/>
      <c r="R1431" s="30"/>
      <c r="S1431" s="30"/>
      <c r="T1431" s="30"/>
      <c r="U1431" s="30"/>
      <c r="V1431" s="30"/>
      <c r="W1431" s="30"/>
    </row>
    <row r="1432" spans="8:23" x14ac:dyDescent="0.25">
      <c r="H1432" s="496"/>
      <c r="M1432" s="494"/>
      <c r="N1432" s="30"/>
      <c r="O1432" s="30"/>
      <c r="P1432" s="30"/>
      <c r="Q1432" s="30"/>
      <c r="R1432" s="30"/>
      <c r="S1432" s="30"/>
      <c r="T1432" s="30"/>
      <c r="U1432" s="30"/>
      <c r="V1432" s="30"/>
      <c r="W1432" s="30"/>
    </row>
    <row r="1433" spans="8:23" x14ac:dyDescent="0.25">
      <c r="H1433" s="496"/>
      <c r="M1433" s="494"/>
      <c r="N1433" s="30"/>
      <c r="O1433" s="30"/>
      <c r="P1433" s="30"/>
      <c r="Q1433" s="30"/>
      <c r="R1433" s="30"/>
      <c r="S1433" s="30"/>
      <c r="T1433" s="30"/>
      <c r="U1433" s="30"/>
      <c r="V1433" s="30"/>
      <c r="W1433" s="30"/>
    </row>
    <row r="1434" spans="8:23" x14ac:dyDescent="0.25">
      <c r="H1434" s="496"/>
      <c r="M1434" s="494"/>
      <c r="N1434" s="30"/>
      <c r="O1434" s="30"/>
      <c r="P1434" s="30"/>
      <c r="Q1434" s="30"/>
      <c r="R1434" s="30"/>
      <c r="S1434" s="30"/>
      <c r="T1434" s="30"/>
      <c r="U1434" s="30"/>
      <c r="V1434" s="30"/>
      <c r="W1434" s="30"/>
    </row>
    <row r="1435" spans="8:23" x14ac:dyDescent="0.25">
      <c r="H1435" s="496"/>
      <c r="M1435" s="494"/>
      <c r="N1435" s="30"/>
      <c r="O1435" s="30"/>
      <c r="P1435" s="30"/>
      <c r="Q1435" s="30"/>
      <c r="R1435" s="30"/>
      <c r="S1435" s="30"/>
      <c r="T1435" s="30"/>
      <c r="U1435" s="30"/>
      <c r="V1435" s="30"/>
      <c r="W1435" s="30"/>
    </row>
    <row r="1436" spans="8:23" x14ac:dyDescent="0.25">
      <c r="H1436" s="496"/>
      <c r="M1436" s="494"/>
      <c r="N1436" s="30"/>
      <c r="O1436" s="30"/>
      <c r="P1436" s="30"/>
      <c r="Q1436" s="30"/>
      <c r="R1436" s="30"/>
      <c r="S1436" s="30"/>
      <c r="T1436" s="30"/>
      <c r="U1436" s="30"/>
      <c r="V1436" s="30"/>
      <c r="W1436" s="30"/>
    </row>
    <row r="1437" spans="8:23" x14ac:dyDescent="0.25">
      <c r="H1437" s="496"/>
      <c r="M1437" s="494"/>
      <c r="N1437" s="30"/>
      <c r="O1437" s="30"/>
      <c r="P1437" s="30"/>
      <c r="Q1437" s="30"/>
      <c r="R1437" s="30"/>
      <c r="S1437" s="30"/>
      <c r="T1437" s="30"/>
      <c r="U1437" s="30"/>
      <c r="V1437" s="30"/>
      <c r="W1437" s="30"/>
    </row>
    <row r="1438" spans="8:23" x14ac:dyDescent="0.25">
      <c r="H1438" s="496"/>
      <c r="M1438" s="494"/>
      <c r="N1438" s="30"/>
      <c r="O1438" s="30"/>
      <c r="P1438" s="30"/>
      <c r="Q1438" s="30"/>
      <c r="R1438" s="30"/>
      <c r="S1438" s="30"/>
      <c r="T1438" s="30"/>
      <c r="U1438" s="30"/>
      <c r="V1438" s="30"/>
      <c r="W1438" s="30"/>
    </row>
    <row r="1439" spans="8:23" x14ac:dyDescent="0.25">
      <c r="H1439" s="496"/>
      <c r="M1439" s="494"/>
      <c r="N1439" s="30"/>
      <c r="O1439" s="30"/>
      <c r="P1439" s="30"/>
      <c r="Q1439" s="30"/>
      <c r="R1439" s="30"/>
      <c r="S1439" s="30"/>
      <c r="T1439" s="30"/>
      <c r="U1439" s="30"/>
      <c r="V1439" s="30"/>
      <c r="W1439" s="30"/>
    </row>
    <row r="1440" spans="8:23" x14ac:dyDescent="0.25">
      <c r="H1440" s="496"/>
      <c r="M1440" s="494"/>
      <c r="N1440" s="30"/>
      <c r="O1440" s="30"/>
      <c r="P1440" s="30"/>
      <c r="Q1440" s="30"/>
      <c r="R1440" s="30"/>
      <c r="S1440" s="30"/>
      <c r="T1440" s="30"/>
      <c r="U1440" s="30"/>
      <c r="V1440" s="30"/>
      <c r="W1440" s="30"/>
    </row>
    <row r="1441" spans="8:23" x14ac:dyDescent="0.25">
      <c r="H1441" s="496"/>
      <c r="M1441" s="494"/>
      <c r="N1441" s="30"/>
      <c r="O1441" s="30"/>
      <c r="P1441" s="30"/>
      <c r="Q1441" s="30"/>
      <c r="R1441" s="30"/>
      <c r="S1441" s="30"/>
      <c r="T1441" s="30"/>
      <c r="U1441" s="30"/>
      <c r="V1441" s="30"/>
      <c r="W1441" s="30"/>
    </row>
    <row r="1442" spans="8:23" x14ac:dyDescent="0.25">
      <c r="H1442" s="496"/>
      <c r="M1442" s="494"/>
      <c r="N1442" s="30"/>
      <c r="O1442" s="30"/>
      <c r="P1442" s="30"/>
      <c r="Q1442" s="30"/>
      <c r="R1442" s="30"/>
      <c r="S1442" s="30"/>
      <c r="T1442" s="30"/>
      <c r="U1442" s="30"/>
      <c r="V1442" s="30"/>
      <c r="W1442" s="30"/>
    </row>
    <row r="1443" spans="8:23" x14ac:dyDescent="0.25">
      <c r="H1443" s="496"/>
      <c r="M1443" s="494"/>
      <c r="N1443" s="30"/>
      <c r="O1443" s="30"/>
      <c r="P1443" s="30"/>
      <c r="Q1443" s="30"/>
      <c r="R1443" s="30"/>
      <c r="S1443" s="30"/>
      <c r="T1443" s="30"/>
      <c r="U1443" s="30"/>
      <c r="V1443" s="30"/>
      <c r="W1443" s="30"/>
    </row>
    <row r="1444" spans="8:23" x14ac:dyDescent="0.25">
      <c r="H1444" s="496"/>
      <c r="M1444" s="494"/>
      <c r="N1444" s="30"/>
      <c r="O1444" s="30"/>
      <c r="P1444" s="30"/>
      <c r="Q1444" s="30"/>
      <c r="R1444" s="30"/>
      <c r="S1444" s="30"/>
      <c r="T1444" s="30"/>
      <c r="U1444" s="30"/>
      <c r="V1444" s="30"/>
      <c r="W1444" s="30"/>
    </row>
    <row r="1445" spans="8:23" x14ac:dyDescent="0.25">
      <c r="H1445" s="496"/>
      <c r="M1445" s="494"/>
      <c r="N1445" s="30"/>
      <c r="O1445" s="30"/>
      <c r="P1445" s="30"/>
      <c r="Q1445" s="30"/>
      <c r="R1445" s="30"/>
      <c r="S1445" s="30"/>
      <c r="T1445" s="30"/>
      <c r="U1445" s="30"/>
      <c r="V1445" s="30"/>
      <c r="W1445" s="30"/>
    </row>
    <row r="1446" spans="8:23" x14ac:dyDescent="0.25">
      <c r="H1446" s="496"/>
      <c r="M1446" s="494"/>
      <c r="N1446" s="30"/>
      <c r="O1446" s="30"/>
      <c r="P1446" s="30"/>
      <c r="Q1446" s="30"/>
      <c r="R1446" s="30"/>
      <c r="S1446" s="30"/>
      <c r="T1446" s="30"/>
      <c r="U1446" s="30"/>
      <c r="V1446" s="30"/>
      <c r="W1446" s="30"/>
    </row>
    <row r="1447" spans="8:23" x14ac:dyDescent="0.25">
      <c r="H1447" s="496"/>
      <c r="M1447" s="494"/>
      <c r="N1447" s="30"/>
      <c r="O1447" s="30"/>
      <c r="P1447" s="30"/>
      <c r="Q1447" s="30"/>
      <c r="R1447" s="30"/>
      <c r="S1447" s="30"/>
      <c r="T1447" s="30"/>
      <c r="U1447" s="30"/>
      <c r="V1447" s="30"/>
      <c r="W1447" s="30"/>
    </row>
    <row r="1448" spans="8:23" x14ac:dyDescent="0.25">
      <c r="H1448" s="496"/>
      <c r="M1448" s="494"/>
      <c r="N1448" s="30"/>
      <c r="O1448" s="30"/>
      <c r="P1448" s="30"/>
      <c r="Q1448" s="30"/>
      <c r="R1448" s="30"/>
      <c r="S1448" s="30"/>
      <c r="T1448" s="30"/>
      <c r="U1448" s="30"/>
      <c r="V1448" s="30"/>
      <c r="W1448" s="30"/>
    </row>
    <row r="1449" spans="8:23" x14ac:dyDescent="0.25">
      <c r="H1449" s="496"/>
      <c r="M1449" s="494"/>
      <c r="N1449" s="30"/>
      <c r="O1449" s="30"/>
      <c r="P1449" s="30"/>
      <c r="Q1449" s="30"/>
      <c r="R1449" s="30"/>
      <c r="S1449" s="30"/>
      <c r="T1449" s="30"/>
      <c r="U1449" s="30"/>
      <c r="V1449" s="30"/>
      <c r="W1449" s="30"/>
    </row>
    <row r="1450" spans="8:23" x14ac:dyDescent="0.25">
      <c r="H1450" s="496"/>
      <c r="M1450" s="494"/>
      <c r="N1450" s="30"/>
      <c r="O1450" s="30"/>
      <c r="P1450" s="30"/>
      <c r="Q1450" s="30"/>
      <c r="R1450" s="30"/>
      <c r="S1450" s="30"/>
      <c r="T1450" s="30"/>
      <c r="U1450" s="30"/>
      <c r="V1450" s="30"/>
      <c r="W1450" s="30"/>
    </row>
    <row r="1451" spans="8:23" x14ac:dyDescent="0.25">
      <c r="H1451" s="496"/>
      <c r="M1451" s="494"/>
      <c r="N1451" s="30"/>
      <c r="O1451" s="30"/>
      <c r="P1451" s="30"/>
      <c r="Q1451" s="30"/>
      <c r="R1451" s="30"/>
      <c r="S1451" s="30"/>
      <c r="T1451" s="30"/>
      <c r="U1451" s="30"/>
      <c r="V1451" s="30"/>
      <c r="W1451" s="30"/>
    </row>
    <row r="1452" spans="8:23" x14ac:dyDescent="0.25">
      <c r="H1452" s="496"/>
      <c r="M1452" s="494"/>
      <c r="N1452" s="30"/>
      <c r="O1452" s="30"/>
      <c r="P1452" s="30"/>
      <c r="Q1452" s="30"/>
      <c r="R1452" s="30"/>
      <c r="S1452" s="30"/>
      <c r="T1452" s="30"/>
      <c r="U1452" s="30"/>
      <c r="V1452" s="30"/>
      <c r="W1452" s="30"/>
    </row>
    <row r="1453" spans="8:23" x14ac:dyDescent="0.25">
      <c r="H1453" s="496"/>
      <c r="M1453" s="494"/>
      <c r="N1453" s="30"/>
      <c r="O1453" s="30"/>
      <c r="P1453" s="30"/>
      <c r="Q1453" s="30"/>
      <c r="R1453" s="30"/>
      <c r="S1453" s="30"/>
      <c r="T1453" s="30"/>
      <c r="U1453" s="30"/>
      <c r="V1453" s="30"/>
      <c r="W1453" s="30"/>
    </row>
    <row r="1454" spans="8:23" x14ac:dyDescent="0.25">
      <c r="H1454" s="496"/>
      <c r="M1454" s="494"/>
      <c r="N1454" s="30"/>
      <c r="O1454" s="30"/>
      <c r="P1454" s="30"/>
      <c r="Q1454" s="30"/>
      <c r="R1454" s="30"/>
      <c r="S1454" s="30"/>
      <c r="T1454" s="30"/>
      <c r="U1454" s="30"/>
      <c r="V1454" s="30"/>
      <c r="W1454" s="30"/>
    </row>
    <row r="1455" spans="8:23" x14ac:dyDescent="0.25">
      <c r="H1455" s="496"/>
      <c r="M1455" s="494"/>
      <c r="N1455" s="30"/>
      <c r="O1455" s="30"/>
      <c r="P1455" s="30"/>
      <c r="Q1455" s="30"/>
      <c r="R1455" s="30"/>
      <c r="S1455" s="30"/>
      <c r="T1455" s="30"/>
      <c r="U1455" s="30"/>
      <c r="V1455" s="30"/>
      <c r="W1455" s="30"/>
    </row>
    <row r="1456" spans="8:23" x14ac:dyDescent="0.25">
      <c r="H1456" s="496"/>
      <c r="M1456" s="494"/>
      <c r="N1456" s="30"/>
      <c r="O1456" s="30"/>
      <c r="P1456" s="30"/>
      <c r="Q1456" s="30"/>
      <c r="R1456" s="30"/>
      <c r="S1456" s="30"/>
      <c r="T1456" s="30"/>
      <c r="U1456" s="30"/>
      <c r="V1456" s="30"/>
      <c r="W1456" s="30"/>
    </row>
    <row r="1457" spans="8:23" x14ac:dyDescent="0.25">
      <c r="H1457" s="496"/>
      <c r="M1457" s="494"/>
      <c r="N1457" s="30"/>
      <c r="O1457" s="30"/>
      <c r="P1457" s="30"/>
      <c r="Q1457" s="30"/>
      <c r="R1457" s="30"/>
      <c r="S1457" s="30"/>
      <c r="T1457" s="30"/>
      <c r="U1457" s="30"/>
      <c r="V1457" s="30"/>
      <c r="W1457" s="30"/>
    </row>
    <row r="1458" spans="8:23" x14ac:dyDescent="0.25">
      <c r="H1458" s="496"/>
      <c r="M1458" s="494"/>
      <c r="N1458" s="30"/>
      <c r="O1458" s="30"/>
      <c r="P1458" s="30"/>
      <c r="Q1458" s="30"/>
      <c r="R1458" s="30"/>
      <c r="S1458" s="30"/>
      <c r="T1458" s="30"/>
      <c r="U1458" s="30"/>
      <c r="V1458" s="30"/>
      <c r="W1458" s="30"/>
    </row>
    <row r="1459" spans="8:23" x14ac:dyDescent="0.25">
      <c r="H1459" s="496"/>
      <c r="M1459" s="494"/>
      <c r="N1459" s="30"/>
      <c r="O1459" s="30"/>
      <c r="P1459" s="30"/>
      <c r="Q1459" s="30"/>
      <c r="R1459" s="30"/>
      <c r="S1459" s="30"/>
      <c r="T1459" s="30"/>
      <c r="U1459" s="30"/>
      <c r="V1459" s="30"/>
      <c r="W1459" s="30"/>
    </row>
    <row r="1460" spans="8:23" x14ac:dyDescent="0.25">
      <c r="H1460" s="496"/>
      <c r="M1460" s="494"/>
      <c r="N1460" s="30"/>
      <c r="O1460" s="30"/>
      <c r="P1460" s="30"/>
      <c r="Q1460" s="30"/>
      <c r="R1460" s="30"/>
      <c r="S1460" s="30"/>
      <c r="T1460" s="30"/>
      <c r="U1460" s="30"/>
      <c r="V1460" s="30"/>
      <c r="W1460" s="30"/>
    </row>
    <row r="1461" spans="8:23" x14ac:dyDescent="0.25">
      <c r="H1461" s="496"/>
      <c r="M1461" s="494"/>
      <c r="N1461" s="30"/>
      <c r="O1461" s="30"/>
      <c r="P1461" s="30"/>
      <c r="Q1461" s="30"/>
      <c r="R1461" s="30"/>
      <c r="S1461" s="30"/>
      <c r="T1461" s="30"/>
      <c r="U1461" s="30"/>
      <c r="V1461" s="30"/>
      <c r="W1461" s="30"/>
    </row>
    <row r="1462" spans="8:23" x14ac:dyDescent="0.25">
      <c r="H1462" s="496"/>
      <c r="M1462" s="494"/>
      <c r="N1462" s="30"/>
      <c r="O1462" s="30"/>
      <c r="P1462" s="30"/>
      <c r="Q1462" s="30"/>
      <c r="R1462" s="30"/>
      <c r="S1462" s="30"/>
      <c r="T1462" s="30"/>
      <c r="U1462" s="30"/>
      <c r="V1462" s="30"/>
      <c r="W1462" s="30"/>
    </row>
    <row r="1463" spans="8:23" x14ac:dyDescent="0.25">
      <c r="H1463" s="496"/>
      <c r="M1463" s="494"/>
      <c r="N1463" s="30"/>
      <c r="O1463" s="30"/>
      <c r="P1463" s="30"/>
      <c r="Q1463" s="30"/>
      <c r="R1463" s="30"/>
      <c r="S1463" s="30"/>
      <c r="T1463" s="30"/>
      <c r="U1463" s="30"/>
      <c r="V1463" s="30"/>
      <c r="W1463" s="30"/>
    </row>
    <row r="1464" spans="8:23" x14ac:dyDescent="0.25">
      <c r="H1464" s="496"/>
      <c r="M1464" s="494"/>
      <c r="N1464" s="30"/>
      <c r="O1464" s="30"/>
      <c r="P1464" s="30"/>
      <c r="Q1464" s="30"/>
      <c r="R1464" s="30"/>
      <c r="S1464" s="30"/>
      <c r="T1464" s="30"/>
      <c r="U1464" s="30"/>
      <c r="V1464" s="30"/>
      <c r="W1464" s="30"/>
    </row>
    <row r="1465" spans="8:23" x14ac:dyDescent="0.25">
      <c r="H1465" s="496"/>
      <c r="M1465" s="494"/>
      <c r="N1465" s="30"/>
      <c r="O1465" s="30"/>
      <c r="P1465" s="30"/>
      <c r="Q1465" s="30"/>
      <c r="R1465" s="30"/>
      <c r="S1465" s="30"/>
      <c r="T1465" s="30"/>
      <c r="U1465" s="30"/>
      <c r="V1465" s="30"/>
      <c r="W1465" s="30"/>
    </row>
    <row r="1466" spans="8:23" x14ac:dyDescent="0.25">
      <c r="H1466" s="496"/>
      <c r="M1466" s="494"/>
      <c r="N1466" s="30"/>
      <c r="O1466" s="30"/>
      <c r="P1466" s="30"/>
      <c r="Q1466" s="30"/>
      <c r="R1466" s="30"/>
      <c r="S1466" s="30"/>
      <c r="T1466" s="30"/>
      <c r="U1466" s="30"/>
      <c r="V1466" s="30"/>
      <c r="W1466" s="30"/>
    </row>
    <row r="1467" spans="8:23" x14ac:dyDescent="0.25">
      <c r="H1467" s="496"/>
      <c r="M1467" s="494"/>
      <c r="N1467" s="30"/>
      <c r="O1467" s="30"/>
      <c r="P1467" s="30"/>
      <c r="Q1467" s="30"/>
      <c r="R1467" s="30"/>
      <c r="S1467" s="30"/>
      <c r="T1467" s="30"/>
      <c r="U1467" s="30"/>
      <c r="V1467" s="30"/>
      <c r="W1467" s="30"/>
    </row>
    <row r="1468" spans="8:23" x14ac:dyDescent="0.25">
      <c r="H1468" s="496"/>
      <c r="M1468" s="494"/>
      <c r="N1468" s="30"/>
      <c r="O1468" s="30"/>
      <c r="P1468" s="30"/>
      <c r="Q1468" s="30"/>
      <c r="R1468" s="30"/>
      <c r="S1468" s="30"/>
      <c r="T1468" s="30"/>
      <c r="U1468" s="30"/>
      <c r="V1468" s="30"/>
      <c r="W1468" s="30"/>
    </row>
    <row r="1469" spans="8:23" x14ac:dyDescent="0.25">
      <c r="H1469" s="496"/>
      <c r="M1469" s="494"/>
      <c r="N1469" s="30"/>
      <c r="O1469" s="30"/>
      <c r="P1469" s="30"/>
      <c r="Q1469" s="30"/>
      <c r="R1469" s="30"/>
      <c r="S1469" s="30"/>
      <c r="T1469" s="30"/>
      <c r="U1469" s="30"/>
      <c r="V1469" s="30"/>
      <c r="W1469" s="30"/>
    </row>
    <row r="1470" spans="8:23" x14ac:dyDescent="0.25">
      <c r="H1470" s="496"/>
      <c r="M1470" s="494"/>
      <c r="N1470" s="30"/>
      <c r="O1470" s="30"/>
      <c r="P1470" s="30"/>
      <c r="Q1470" s="30"/>
      <c r="R1470" s="30"/>
      <c r="S1470" s="30"/>
      <c r="T1470" s="30"/>
      <c r="U1470" s="30"/>
      <c r="V1470" s="30"/>
      <c r="W1470" s="30"/>
    </row>
    <row r="1471" spans="8:23" x14ac:dyDescent="0.25">
      <c r="H1471" s="496"/>
      <c r="M1471" s="494"/>
      <c r="N1471" s="30"/>
      <c r="O1471" s="30"/>
      <c r="P1471" s="30"/>
      <c r="Q1471" s="30"/>
      <c r="R1471" s="30"/>
      <c r="S1471" s="30"/>
      <c r="T1471" s="30"/>
      <c r="U1471" s="30"/>
      <c r="V1471" s="30"/>
      <c r="W1471" s="30"/>
    </row>
    <row r="1472" spans="8:23" x14ac:dyDescent="0.25">
      <c r="H1472" s="496"/>
      <c r="M1472" s="494"/>
      <c r="N1472" s="30"/>
      <c r="O1472" s="30"/>
      <c r="P1472" s="30"/>
      <c r="Q1472" s="30"/>
      <c r="R1472" s="30"/>
      <c r="S1472" s="30"/>
      <c r="T1472" s="30"/>
      <c r="U1472" s="30"/>
      <c r="V1472" s="30"/>
      <c r="W1472" s="30"/>
    </row>
    <row r="1473" spans="8:23" x14ac:dyDescent="0.25">
      <c r="H1473" s="496"/>
      <c r="M1473" s="494"/>
      <c r="N1473" s="30"/>
      <c r="O1473" s="30"/>
      <c r="P1473" s="30"/>
      <c r="Q1473" s="30"/>
      <c r="R1473" s="30"/>
      <c r="S1473" s="30"/>
      <c r="T1473" s="30"/>
      <c r="U1473" s="30"/>
      <c r="V1473" s="30"/>
      <c r="W1473" s="30"/>
    </row>
    <row r="1474" spans="8:23" x14ac:dyDescent="0.25">
      <c r="H1474" s="496"/>
      <c r="M1474" s="494"/>
      <c r="N1474" s="30"/>
      <c r="O1474" s="30"/>
      <c r="P1474" s="30"/>
      <c r="Q1474" s="30"/>
      <c r="R1474" s="30"/>
      <c r="S1474" s="30"/>
      <c r="T1474" s="30"/>
      <c r="U1474" s="30"/>
      <c r="V1474" s="30"/>
      <c r="W1474" s="30"/>
    </row>
    <row r="1475" spans="8:23" x14ac:dyDescent="0.25">
      <c r="H1475" s="496"/>
      <c r="M1475" s="494"/>
      <c r="N1475" s="30"/>
      <c r="O1475" s="30"/>
      <c r="P1475" s="30"/>
      <c r="Q1475" s="30"/>
      <c r="R1475" s="30"/>
      <c r="S1475" s="30"/>
      <c r="T1475" s="30"/>
      <c r="U1475" s="30"/>
      <c r="V1475" s="30"/>
      <c r="W1475" s="30"/>
    </row>
    <row r="1476" spans="8:23" x14ac:dyDescent="0.25">
      <c r="H1476" s="496"/>
      <c r="M1476" s="494"/>
      <c r="N1476" s="30"/>
      <c r="O1476" s="30"/>
      <c r="P1476" s="30"/>
      <c r="Q1476" s="30"/>
      <c r="R1476" s="30"/>
      <c r="S1476" s="30"/>
      <c r="T1476" s="30"/>
      <c r="U1476" s="30"/>
      <c r="V1476" s="30"/>
      <c r="W1476" s="30"/>
    </row>
    <row r="1477" spans="8:23" x14ac:dyDescent="0.25">
      <c r="H1477" s="496"/>
      <c r="M1477" s="494"/>
      <c r="N1477" s="30"/>
      <c r="O1477" s="30"/>
      <c r="P1477" s="30"/>
      <c r="Q1477" s="30"/>
      <c r="R1477" s="30"/>
      <c r="S1477" s="30"/>
      <c r="T1477" s="30"/>
      <c r="U1477" s="30"/>
      <c r="V1477" s="30"/>
      <c r="W1477" s="30"/>
    </row>
    <row r="1478" spans="8:23" x14ac:dyDescent="0.25">
      <c r="H1478" s="496"/>
      <c r="M1478" s="494"/>
      <c r="N1478" s="30"/>
      <c r="O1478" s="30"/>
      <c r="P1478" s="30"/>
      <c r="Q1478" s="30"/>
      <c r="R1478" s="30"/>
      <c r="S1478" s="30"/>
      <c r="T1478" s="30"/>
      <c r="U1478" s="30"/>
      <c r="V1478" s="30"/>
      <c r="W1478" s="30"/>
    </row>
    <row r="1479" spans="8:23" x14ac:dyDescent="0.25">
      <c r="H1479" s="496"/>
      <c r="M1479" s="494"/>
      <c r="N1479" s="30"/>
      <c r="O1479" s="30"/>
      <c r="P1479" s="30"/>
      <c r="Q1479" s="30"/>
      <c r="R1479" s="30"/>
      <c r="S1479" s="30"/>
      <c r="T1479" s="30"/>
      <c r="U1479" s="30"/>
      <c r="V1479" s="30"/>
      <c r="W1479" s="30"/>
    </row>
    <row r="1480" spans="8:23" x14ac:dyDescent="0.25">
      <c r="H1480" s="496"/>
      <c r="M1480" s="494"/>
      <c r="N1480" s="30"/>
      <c r="O1480" s="30"/>
      <c r="P1480" s="30"/>
      <c r="Q1480" s="30"/>
      <c r="R1480" s="30"/>
      <c r="S1480" s="30"/>
      <c r="T1480" s="30"/>
      <c r="U1480" s="30"/>
      <c r="V1480" s="30"/>
      <c r="W1480" s="30"/>
    </row>
    <row r="1481" spans="8:23" x14ac:dyDescent="0.25">
      <c r="H1481" s="496"/>
      <c r="M1481" s="494"/>
      <c r="N1481" s="30"/>
      <c r="O1481" s="30"/>
      <c r="P1481" s="30"/>
      <c r="Q1481" s="30"/>
      <c r="R1481" s="30"/>
      <c r="S1481" s="30"/>
      <c r="T1481" s="30"/>
      <c r="U1481" s="30"/>
      <c r="V1481" s="30"/>
      <c r="W1481" s="30"/>
    </row>
    <row r="1482" spans="8:23" x14ac:dyDescent="0.25">
      <c r="H1482" s="496"/>
      <c r="M1482" s="494"/>
      <c r="N1482" s="30"/>
      <c r="O1482" s="30"/>
      <c r="P1482" s="30"/>
      <c r="Q1482" s="30"/>
      <c r="R1482" s="30"/>
      <c r="S1482" s="30"/>
      <c r="T1482" s="30"/>
      <c r="U1482" s="30"/>
      <c r="V1482" s="30"/>
      <c r="W1482" s="30"/>
    </row>
    <row r="1483" spans="8:23" x14ac:dyDescent="0.25">
      <c r="H1483" s="496"/>
      <c r="M1483" s="494"/>
      <c r="N1483" s="30"/>
      <c r="O1483" s="30"/>
      <c r="P1483" s="30"/>
      <c r="Q1483" s="30"/>
      <c r="R1483" s="30"/>
      <c r="S1483" s="30"/>
      <c r="T1483" s="30"/>
      <c r="U1483" s="30"/>
      <c r="V1483" s="30"/>
      <c r="W1483" s="30"/>
    </row>
    <row r="1484" spans="8:23" x14ac:dyDescent="0.25">
      <c r="H1484" s="496"/>
      <c r="M1484" s="494"/>
      <c r="N1484" s="30"/>
      <c r="O1484" s="30"/>
      <c r="P1484" s="30"/>
      <c r="Q1484" s="30"/>
      <c r="R1484" s="30"/>
      <c r="S1484" s="30"/>
      <c r="T1484" s="30"/>
      <c r="U1484" s="30"/>
      <c r="V1484" s="30"/>
      <c r="W1484" s="30"/>
    </row>
    <row r="1485" spans="8:23" x14ac:dyDescent="0.25">
      <c r="H1485" s="496"/>
      <c r="M1485" s="494"/>
      <c r="N1485" s="30"/>
      <c r="O1485" s="30"/>
      <c r="P1485" s="30"/>
      <c r="Q1485" s="30"/>
      <c r="R1485" s="30"/>
      <c r="S1485" s="30"/>
      <c r="T1485" s="30"/>
      <c r="U1485" s="30"/>
      <c r="V1485" s="30"/>
      <c r="W1485" s="30"/>
    </row>
    <row r="1486" spans="8:23" x14ac:dyDescent="0.25">
      <c r="H1486" s="496"/>
      <c r="M1486" s="494"/>
      <c r="N1486" s="30"/>
      <c r="O1486" s="30"/>
      <c r="P1486" s="30"/>
      <c r="Q1486" s="30"/>
      <c r="R1486" s="30"/>
      <c r="S1486" s="30"/>
      <c r="T1486" s="30"/>
      <c r="U1486" s="30"/>
      <c r="V1486" s="30"/>
      <c r="W1486" s="30"/>
    </row>
    <row r="1487" spans="8:23" x14ac:dyDescent="0.25">
      <c r="H1487" s="496"/>
      <c r="M1487" s="494"/>
      <c r="N1487" s="30"/>
      <c r="O1487" s="30"/>
      <c r="P1487" s="30"/>
      <c r="Q1487" s="30"/>
      <c r="R1487" s="30"/>
      <c r="S1487" s="30"/>
      <c r="T1487" s="30"/>
      <c r="U1487" s="30"/>
      <c r="V1487" s="30"/>
      <c r="W1487" s="30"/>
    </row>
    <row r="1488" spans="8:23" x14ac:dyDescent="0.25">
      <c r="H1488" s="496"/>
      <c r="M1488" s="494"/>
      <c r="N1488" s="30"/>
      <c r="O1488" s="30"/>
      <c r="P1488" s="30"/>
      <c r="Q1488" s="30"/>
      <c r="R1488" s="30"/>
      <c r="S1488" s="30"/>
      <c r="T1488" s="30"/>
      <c r="U1488" s="30"/>
      <c r="V1488" s="30"/>
      <c r="W1488" s="30"/>
    </row>
    <row r="1489" spans="8:23" x14ac:dyDescent="0.25">
      <c r="H1489" s="496"/>
      <c r="M1489" s="494"/>
      <c r="N1489" s="30"/>
      <c r="O1489" s="30"/>
      <c r="P1489" s="30"/>
      <c r="Q1489" s="30"/>
      <c r="R1489" s="30"/>
      <c r="S1489" s="30"/>
      <c r="T1489" s="30"/>
      <c r="U1489" s="30"/>
      <c r="V1489" s="30"/>
      <c r="W1489" s="30"/>
    </row>
    <row r="1490" spans="8:23" x14ac:dyDescent="0.25">
      <c r="H1490" s="496"/>
      <c r="M1490" s="494"/>
      <c r="N1490" s="30"/>
      <c r="O1490" s="30"/>
      <c r="P1490" s="30"/>
      <c r="Q1490" s="30"/>
      <c r="R1490" s="30"/>
      <c r="S1490" s="30"/>
      <c r="T1490" s="30"/>
      <c r="U1490" s="30"/>
      <c r="V1490" s="30"/>
      <c r="W1490" s="30"/>
    </row>
    <row r="1491" spans="8:23" x14ac:dyDescent="0.25">
      <c r="H1491" s="496"/>
      <c r="M1491" s="494"/>
      <c r="N1491" s="30"/>
      <c r="O1491" s="30"/>
      <c r="P1491" s="30"/>
      <c r="Q1491" s="30"/>
      <c r="R1491" s="30"/>
      <c r="S1491" s="30"/>
      <c r="T1491" s="30"/>
      <c r="U1491" s="30"/>
      <c r="V1491" s="30"/>
      <c r="W1491" s="30"/>
    </row>
    <row r="1492" spans="8:23" x14ac:dyDescent="0.25">
      <c r="H1492" s="496"/>
      <c r="M1492" s="494"/>
      <c r="N1492" s="30"/>
      <c r="O1492" s="30"/>
      <c r="P1492" s="30"/>
      <c r="Q1492" s="30"/>
      <c r="R1492" s="30"/>
      <c r="S1492" s="30"/>
      <c r="T1492" s="30"/>
      <c r="U1492" s="30"/>
      <c r="V1492" s="30"/>
      <c r="W1492" s="30"/>
    </row>
    <row r="1493" spans="8:23" x14ac:dyDescent="0.25">
      <c r="H1493" s="496"/>
      <c r="M1493" s="494"/>
      <c r="N1493" s="30"/>
      <c r="O1493" s="30"/>
      <c r="P1493" s="30"/>
      <c r="Q1493" s="30"/>
      <c r="R1493" s="30"/>
      <c r="S1493" s="30"/>
      <c r="T1493" s="30"/>
      <c r="U1493" s="30"/>
      <c r="V1493" s="30"/>
      <c r="W1493" s="30"/>
    </row>
    <row r="1494" spans="8:23" x14ac:dyDescent="0.25">
      <c r="H1494" s="496"/>
      <c r="M1494" s="494"/>
      <c r="N1494" s="30"/>
      <c r="O1494" s="30"/>
      <c r="P1494" s="30"/>
      <c r="Q1494" s="30"/>
      <c r="R1494" s="30"/>
      <c r="S1494" s="30"/>
      <c r="T1494" s="30"/>
      <c r="U1494" s="30"/>
      <c r="V1494" s="30"/>
      <c r="W1494" s="30"/>
    </row>
    <row r="1495" spans="8:23" x14ac:dyDescent="0.25">
      <c r="H1495" s="496"/>
      <c r="M1495" s="494"/>
      <c r="N1495" s="30"/>
      <c r="O1495" s="30"/>
      <c r="P1495" s="30"/>
      <c r="Q1495" s="30"/>
      <c r="R1495" s="30"/>
      <c r="S1495" s="30"/>
      <c r="T1495" s="30"/>
      <c r="U1495" s="30"/>
      <c r="V1495" s="30"/>
      <c r="W1495" s="30"/>
    </row>
    <row r="1496" spans="8:23" x14ac:dyDescent="0.25">
      <c r="H1496" s="496"/>
      <c r="M1496" s="494"/>
      <c r="N1496" s="30"/>
      <c r="O1496" s="30"/>
      <c r="P1496" s="30"/>
      <c r="Q1496" s="30"/>
      <c r="R1496" s="30"/>
      <c r="S1496" s="30"/>
      <c r="T1496" s="30"/>
      <c r="U1496" s="30"/>
      <c r="V1496" s="30"/>
      <c r="W1496" s="30"/>
    </row>
    <row r="1497" spans="8:23" x14ac:dyDescent="0.25">
      <c r="H1497" s="496"/>
      <c r="M1497" s="494"/>
      <c r="N1497" s="30"/>
      <c r="O1497" s="30"/>
      <c r="P1497" s="30"/>
      <c r="Q1497" s="30"/>
      <c r="R1497" s="30"/>
      <c r="S1497" s="30"/>
      <c r="T1497" s="30"/>
      <c r="U1497" s="30"/>
      <c r="V1497" s="30"/>
      <c r="W1497" s="30"/>
    </row>
    <row r="1498" spans="8:23" x14ac:dyDescent="0.25">
      <c r="H1498" s="496"/>
      <c r="M1498" s="494"/>
      <c r="N1498" s="30"/>
      <c r="O1498" s="30"/>
      <c r="P1498" s="30"/>
      <c r="Q1498" s="30"/>
      <c r="R1498" s="30"/>
      <c r="S1498" s="30"/>
      <c r="T1498" s="30"/>
      <c r="U1498" s="30"/>
      <c r="V1498" s="30"/>
      <c r="W1498" s="30"/>
    </row>
    <row r="1499" spans="8:23" x14ac:dyDescent="0.25">
      <c r="H1499" s="496"/>
      <c r="M1499" s="494"/>
      <c r="N1499" s="30"/>
      <c r="O1499" s="30"/>
      <c r="P1499" s="30"/>
      <c r="Q1499" s="30"/>
      <c r="R1499" s="30"/>
      <c r="S1499" s="30"/>
      <c r="T1499" s="30"/>
      <c r="U1499" s="30"/>
      <c r="V1499" s="30"/>
      <c r="W1499" s="30"/>
    </row>
    <row r="1500" spans="8:23" x14ac:dyDescent="0.25">
      <c r="H1500" s="496"/>
      <c r="M1500" s="494"/>
      <c r="N1500" s="30"/>
      <c r="O1500" s="30"/>
      <c r="P1500" s="30"/>
      <c r="Q1500" s="30"/>
      <c r="R1500" s="30"/>
      <c r="S1500" s="30"/>
      <c r="T1500" s="30"/>
      <c r="U1500" s="30"/>
      <c r="V1500" s="30"/>
      <c r="W1500" s="30"/>
    </row>
    <row r="1501" spans="8:23" x14ac:dyDescent="0.25">
      <c r="H1501" s="496"/>
      <c r="M1501" s="494"/>
      <c r="N1501" s="30"/>
      <c r="O1501" s="30"/>
      <c r="P1501" s="30"/>
      <c r="Q1501" s="30"/>
      <c r="R1501" s="30"/>
      <c r="S1501" s="30"/>
      <c r="T1501" s="30"/>
      <c r="U1501" s="30"/>
      <c r="V1501" s="30"/>
      <c r="W1501" s="30"/>
    </row>
    <row r="1502" spans="8:23" x14ac:dyDescent="0.25">
      <c r="H1502" s="496"/>
      <c r="M1502" s="494"/>
      <c r="N1502" s="30"/>
      <c r="O1502" s="30"/>
      <c r="P1502" s="30"/>
      <c r="Q1502" s="30"/>
      <c r="R1502" s="30"/>
      <c r="S1502" s="30"/>
      <c r="T1502" s="30"/>
      <c r="U1502" s="30"/>
      <c r="V1502" s="30"/>
      <c r="W1502" s="30"/>
    </row>
    <row r="1503" spans="8:23" x14ac:dyDescent="0.25">
      <c r="H1503" s="496"/>
      <c r="M1503" s="494"/>
      <c r="N1503" s="30"/>
      <c r="O1503" s="30"/>
      <c r="P1503" s="30"/>
      <c r="Q1503" s="30"/>
      <c r="R1503" s="30"/>
      <c r="S1503" s="30"/>
      <c r="T1503" s="30"/>
      <c r="U1503" s="30"/>
      <c r="V1503" s="30"/>
      <c r="W1503" s="30"/>
    </row>
    <row r="1504" spans="8:23" x14ac:dyDescent="0.25">
      <c r="H1504" s="496"/>
      <c r="M1504" s="494"/>
      <c r="N1504" s="30"/>
      <c r="O1504" s="30"/>
      <c r="P1504" s="30"/>
      <c r="Q1504" s="30"/>
      <c r="R1504" s="30"/>
      <c r="S1504" s="30"/>
      <c r="T1504" s="30"/>
      <c r="U1504" s="30"/>
      <c r="V1504" s="30"/>
      <c r="W1504" s="30"/>
    </row>
    <row r="1505" spans="8:23" x14ac:dyDescent="0.25">
      <c r="H1505" s="496"/>
      <c r="M1505" s="494"/>
      <c r="N1505" s="30"/>
      <c r="O1505" s="30"/>
      <c r="P1505" s="30"/>
      <c r="Q1505" s="30"/>
      <c r="R1505" s="30"/>
      <c r="S1505" s="30"/>
      <c r="T1505" s="30"/>
      <c r="U1505" s="30"/>
      <c r="V1505" s="30"/>
      <c r="W1505" s="30"/>
    </row>
    <row r="1506" spans="8:23" x14ac:dyDescent="0.25">
      <c r="H1506" s="496"/>
      <c r="M1506" s="494"/>
      <c r="N1506" s="30"/>
      <c r="O1506" s="30"/>
      <c r="P1506" s="30"/>
      <c r="Q1506" s="30"/>
      <c r="R1506" s="30"/>
      <c r="S1506" s="30"/>
      <c r="T1506" s="30"/>
      <c r="U1506" s="30"/>
      <c r="V1506" s="30"/>
      <c r="W1506" s="30"/>
    </row>
    <row r="1507" spans="8:23" x14ac:dyDescent="0.25">
      <c r="H1507" s="496"/>
      <c r="M1507" s="494"/>
      <c r="N1507" s="30"/>
      <c r="O1507" s="30"/>
      <c r="P1507" s="30"/>
      <c r="Q1507" s="30"/>
      <c r="R1507" s="30"/>
      <c r="S1507" s="30"/>
      <c r="T1507" s="30"/>
      <c r="U1507" s="30"/>
      <c r="V1507" s="30"/>
      <c r="W1507" s="30"/>
    </row>
    <row r="1508" spans="8:23" x14ac:dyDescent="0.25">
      <c r="H1508" s="496"/>
      <c r="M1508" s="494"/>
      <c r="N1508" s="30"/>
      <c r="O1508" s="30"/>
      <c r="P1508" s="30"/>
      <c r="Q1508" s="30"/>
      <c r="R1508" s="30"/>
      <c r="S1508" s="30"/>
      <c r="T1508" s="30"/>
      <c r="U1508" s="30"/>
      <c r="V1508" s="30"/>
      <c r="W1508" s="30"/>
    </row>
    <row r="1509" spans="8:23" x14ac:dyDescent="0.25">
      <c r="H1509" s="496"/>
      <c r="M1509" s="494"/>
      <c r="N1509" s="30"/>
      <c r="O1509" s="30"/>
      <c r="P1509" s="30"/>
      <c r="Q1509" s="30"/>
      <c r="R1509" s="30"/>
      <c r="S1509" s="30"/>
      <c r="T1509" s="30"/>
      <c r="U1509" s="30"/>
      <c r="V1509" s="30"/>
      <c r="W1509" s="30"/>
    </row>
    <row r="1510" spans="8:23" x14ac:dyDescent="0.25">
      <c r="H1510" s="496"/>
      <c r="M1510" s="494"/>
      <c r="N1510" s="30"/>
      <c r="O1510" s="30"/>
      <c r="P1510" s="30"/>
      <c r="Q1510" s="30"/>
      <c r="R1510" s="30"/>
      <c r="S1510" s="30"/>
      <c r="T1510" s="30"/>
      <c r="U1510" s="30"/>
      <c r="V1510" s="30"/>
      <c r="W1510" s="30"/>
    </row>
    <row r="1511" spans="8:23" x14ac:dyDescent="0.25">
      <c r="H1511" s="496"/>
      <c r="M1511" s="494"/>
      <c r="N1511" s="30"/>
      <c r="O1511" s="30"/>
      <c r="P1511" s="30"/>
      <c r="Q1511" s="30"/>
      <c r="R1511" s="30"/>
      <c r="S1511" s="30"/>
      <c r="T1511" s="30"/>
      <c r="U1511" s="30"/>
      <c r="V1511" s="30"/>
      <c r="W1511" s="30"/>
    </row>
    <row r="1512" spans="8:23" x14ac:dyDescent="0.25">
      <c r="H1512" s="496"/>
      <c r="M1512" s="494"/>
      <c r="N1512" s="30"/>
      <c r="O1512" s="30"/>
      <c r="P1512" s="30"/>
      <c r="Q1512" s="30"/>
      <c r="R1512" s="30"/>
      <c r="S1512" s="30"/>
      <c r="T1512" s="30"/>
      <c r="U1512" s="30"/>
      <c r="V1512" s="30"/>
      <c r="W1512" s="30"/>
    </row>
    <row r="1513" spans="8:23" x14ac:dyDescent="0.25">
      <c r="H1513" s="496"/>
      <c r="M1513" s="494"/>
      <c r="N1513" s="30"/>
      <c r="O1513" s="30"/>
      <c r="P1513" s="30"/>
      <c r="Q1513" s="30"/>
      <c r="R1513" s="30"/>
      <c r="S1513" s="30"/>
      <c r="T1513" s="30"/>
      <c r="U1513" s="30"/>
      <c r="V1513" s="30"/>
      <c r="W1513" s="30"/>
    </row>
    <row r="1514" spans="8:23" x14ac:dyDescent="0.25">
      <c r="H1514" s="496"/>
      <c r="M1514" s="494"/>
      <c r="N1514" s="30"/>
      <c r="O1514" s="30"/>
      <c r="P1514" s="30"/>
      <c r="Q1514" s="30"/>
      <c r="R1514" s="30"/>
      <c r="S1514" s="30"/>
      <c r="T1514" s="30"/>
      <c r="U1514" s="30"/>
      <c r="V1514" s="30"/>
      <c r="W1514" s="30"/>
    </row>
    <row r="1515" spans="8:23" x14ac:dyDescent="0.25">
      <c r="H1515" s="496"/>
      <c r="M1515" s="494"/>
      <c r="N1515" s="30"/>
      <c r="O1515" s="30"/>
      <c r="P1515" s="30"/>
      <c r="Q1515" s="30"/>
      <c r="R1515" s="30"/>
      <c r="S1515" s="30"/>
      <c r="T1515" s="30"/>
      <c r="U1515" s="30"/>
      <c r="V1515" s="30"/>
      <c r="W1515" s="30"/>
    </row>
    <row r="1516" spans="8:23" x14ac:dyDescent="0.25">
      <c r="H1516" s="496"/>
      <c r="M1516" s="494"/>
      <c r="N1516" s="30"/>
      <c r="O1516" s="30"/>
      <c r="P1516" s="30"/>
      <c r="Q1516" s="30"/>
      <c r="R1516" s="30"/>
      <c r="S1516" s="30"/>
      <c r="T1516" s="30"/>
      <c r="U1516" s="30"/>
      <c r="V1516" s="30"/>
      <c r="W1516" s="30"/>
    </row>
    <row r="1517" spans="8:23" x14ac:dyDescent="0.25">
      <c r="H1517" s="496"/>
      <c r="M1517" s="494"/>
      <c r="N1517" s="30"/>
      <c r="O1517" s="30"/>
      <c r="P1517" s="30"/>
      <c r="Q1517" s="30"/>
      <c r="R1517" s="30"/>
      <c r="S1517" s="30"/>
      <c r="T1517" s="30"/>
      <c r="U1517" s="30"/>
      <c r="V1517" s="30"/>
      <c r="W1517" s="30"/>
    </row>
    <row r="1518" spans="8:23" x14ac:dyDescent="0.25">
      <c r="H1518" s="496"/>
      <c r="M1518" s="494"/>
      <c r="N1518" s="30"/>
      <c r="O1518" s="30"/>
      <c r="P1518" s="30"/>
      <c r="Q1518" s="30"/>
      <c r="R1518" s="30"/>
      <c r="S1518" s="30"/>
      <c r="T1518" s="30"/>
      <c r="U1518" s="30"/>
      <c r="V1518" s="30"/>
      <c r="W1518" s="30"/>
    </row>
    <row r="1519" spans="8:23" x14ac:dyDescent="0.25">
      <c r="H1519" s="496"/>
      <c r="M1519" s="494"/>
      <c r="N1519" s="30"/>
      <c r="O1519" s="30"/>
      <c r="P1519" s="30"/>
      <c r="Q1519" s="30"/>
      <c r="R1519" s="30"/>
      <c r="S1519" s="30"/>
      <c r="T1519" s="30"/>
      <c r="U1519" s="30"/>
      <c r="V1519" s="30"/>
      <c r="W1519" s="30"/>
    </row>
    <row r="1520" spans="8:23" x14ac:dyDescent="0.25">
      <c r="H1520" s="496"/>
      <c r="M1520" s="494"/>
      <c r="N1520" s="30"/>
      <c r="O1520" s="30"/>
      <c r="P1520" s="30"/>
      <c r="Q1520" s="30"/>
      <c r="R1520" s="30"/>
      <c r="S1520" s="30"/>
      <c r="T1520" s="30"/>
      <c r="U1520" s="30"/>
      <c r="V1520" s="30"/>
      <c r="W1520" s="30"/>
    </row>
    <row r="1521" spans="8:23" x14ac:dyDescent="0.25">
      <c r="H1521" s="496"/>
      <c r="M1521" s="494"/>
      <c r="N1521" s="30"/>
      <c r="O1521" s="30"/>
      <c r="P1521" s="30"/>
      <c r="Q1521" s="30"/>
      <c r="R1521" s="30"/>
      <c r="S1521" s="30"/>
      <c r="T1521" s="30"/>
      <c r="U1521" s="30"/>
      <c r="V1521" s="30"/>
      <c r="W1521" s="30"/>
    </row>
    <row r="1522" spans="8:23" x14ac:dyDescent="0.25">
      <c r="H1522" s="496"/>
      <c r="M1522" s="494"/>
      <c r="N1522" s="30"/>
      <c r="O1522" s="30"/>
      <c r="P1522" s="30"/>
      <c r="Q1522" s="30"/>
      <c r="R1522" s="30"/>
      <c r="S1522" s="30"/>
      <c r="T1522" s="30"/>
      <c r="U1522" s="30"/>
      <c r="V1522" s="30"/>
      <c r="W1522" s="30"/>
    </row>
    <row r="1523" spans="8:23" x14ac:dyDescent="0.25">
      <c r="H1523" s="496"/>
      <c r="M1523" s="494"/>
      <c r="N1523" s="30"/>
      <c r="O1523" s="30"/>
      <c r="P1523" s="30"/>
      <c r="Q1523" s="30"/>
      <c r="R1523" s="30"/>
      <c r="S1523" s="30"/>
      <c r="T1523" s="30"/>
      <c r="U1523" s="30"/>
      <c r="V1523" s="30"/>
      <c r="W1523" s="30"/>
    </row>
    <row r="1524" spans="8:23" x14ac:dyDescent="0.25">
      <c r="H1524" s="496"/>
      <c r="M1524" s="494"/>
      <c r="N1524" s="30"/>
      <c r="O1524" s="30"/>
      <c r="P1524" s="30"/>
      <c r="Q1524" s="30"/>
      <c r="R1524" s="30"/>
      <c r="S1524" s="30"/>
      <c r="T1524" s="30"/>
      <c r="U1524" s="30"/>
      <c r="V1524" s="30"/>
      <c r="W1524" s="30"/>
    </row>
    <row r="1525" spans="8:23" x14ac:dyDescent="0.25">
      <c r="H1525" s="496"/>
      <c r="M1525" s="494"/>
      <c r="N1525" s="30"/>
      <c r="O1525" s="30"/>
      <c r="P1525" s="30"/>
      <c r="Q1525" s="30"/>
      <c r="R1525" s="30"/>
      <c r="S1525" s="30"/>
      <c r="T1525" s="30"/>
      <c r="U1525" s="30"/>
      <c r="V1525" s="30"/>
      <c r="W1525" s="30"/>
    </row>
    <row r="1526" spans="8:23" x14ac:dyDescent="0.25">
      <c r="H1526" s="496"/>
      <c r="M1526" s="494"/>
      <c r="N1526" s="30"/>
      <c r="O1526" s="30"/>
      <c r="P1526" s="30"/>
      <c r="Q1526" s="30"/>
      <c r="R1526" s="30"/>
      <c r="S1526" s="30"/>
      <c r="T1526" s="30"/>
      <c r="U1526" s="30"/>
      <c r="V1526" s="30"/>
      <c r="W1526" s="30"/>
    </row>
    <row r="1527" spans="8:23" x14ac:dyDescent="0.25">
      <c r="H1527" s="496"/>
      <c r="M1527" s="494"/>
      <c r="N1527" s="30"/>
      <c r="O1527" s="30"/>
      <c r="P1527" s="30"/>
      <c r="Q1527" s="30"/>
      <c r="R1527" s="30"/>
      <c r="S1527" s="30"/>
      <c r="T1527" s="30"/>
      <c r="U1527" s="30"/>
      <c r="V1527" s="30"/>
      <c r="W1527" s="30"/>
    </row>
    <row r="1528" spans="8:23" x14ac:dyDescent="0.25">
      <c r="H1528" s="496"/>
      <c r="M1528" s="494"/>
      <c r="N1528" s="30"/>
      <c r="O1528" s="30"/>
      <c r="P1528" s="30"/>
      <c r="Q1528" s="30"/>
      <c r="R1528" s="30"/>
      <c r="S1528" s="30"/>
      <c r="T1528" s="30"/>
      <c r="U1528" s="30"/>
      <c r="V1528" s="30"/>
      <c r="W1528" s="30"/>
    </row>
    <row r="1529" spans="8:23" x14ac:dyDescent="0.25">
      <c r="H1529" s="496"/>
      <c r="M1529" s="494"/>
      <c r="N1529" s="30"/>
      <c r="O1529" s="30"/>
      <c r="P1529" s="30"/>
      <c r="Q1529" s="30"/>
      <c r="R1529" s="30"/>
      <c r="S1529" s="30"/>
      <c r="T1529" s="30"/>
      <c r="U1529" s="30"/>
      <c r="V1529" s="30"/>
      <c r="W1529" s="30"/>
    </row>
    <row r="1530" spans="8:23" x14ac:dyDescent="0.25">
      <c r="H1530" s="496"/>
      <c r="M1530" s="494"/>
      <c r="N1530" s="30"/>
      <c r="O1530" s="30"/>
      <c r="P1530" s="30"/>
      <c r="Q1530" s="30"/>
      <c r="R1530" s="30"/>
      <c r="S1530" s="30"/>
      <c r="T1530" s="30"/>
      <c r="U1530" s="30"/>
      <c r="V1530" s="30"/>
      <c r="W1530" s="30"/>
    </row>
    <row r="1531" spans="8:23" x14ac:dyDescent="0.25">
      <c r="H1531" s="496"/>
      <c r="M1531" s="494"/>
      <c r="N1531" s="30"/>
      <c r="O1531" s="30"/>
      <c r="P1531" s="30"/>
      <c r="Q1531" s="30"/>
      <c r="R1531" s="30"/>
      <c r="S1531" s="30"/>
      <c r="T1531" s="30"/>
      <c r="U1531" s="30"/>
      <c r="V1531" s="30"/>
      <c r="W1531" s="30"/>
    </row>
    <row r="1532" spans="8:23" x14ac:dyDescent="0.25">
      <c r="H1532" s="496"/>
      <c r="M1532" s="494"/>
      <c r="N1532" s="30"/>
      <c r="O1532" s="30"/>
      <c r="P1532" s="30"/>
      <c r="Q1532" s="30"/>
      <c r="R1532" s="30"/>
      <c r="S1532" s="30"/>
      <c r="T1532" s="30"/>
      <c r="U1532" s="30"/>
      <c r="V1532" s="30"/>
      <c r="W1532" s="30"/>
    </row>
    <row r="1533" spans="8:23" x14ac:dyDescent="0.25">
      <c r="H1533" s="496"/>
      <c r="M1533" s="494"/>
      <c r="N1533" s="30"/>
      <c r="O1533" s="30"/>
      <c r="P1533" s="30"/>
      <c r="Q1533" s="30"/>
      <c r="R1533" s="30"/>
      <c r="S1533" s="30"/>
      <c r="T1533" s="30"/>
      <c r="U1533" s="30"/>
      <c r="V1533" s="30"/>
      <c r="W1533" s="30"/>
    </row>
    <row r="1534" spans="8:23" x14ac:dyDescent="0.25">
      <c r="H1534" s="496"/>
      <c r="M1534" s="494"/>
      <c r="N1534" s="30"/>
      <c r="O1534" s="30"/>
      <c r="P1534" s="30"/>
      <c r="Q1534" s="30"/>
      <c r="R1534" s="30"/>
      <c r="S1534" s="30"/>
      <c r="T1534" s="30"/>
      <c r="U1534" s="30"/>
      <c r="V1534" s="30"/>
      <c r="W1534" s="30"/>
    </row>
    <row r="1535" spans="8:23" x14ac:dyDescent="0.25">
      <c r="H1535" s="496"/>
      <c r="M1535" s="494"/>
      <c r="N1535" s="30"/>
      <c r="O1535" s="30"/>
      <c r="P1535" s="30"/>
      <c r="Q1535" s="30"/>
      <c r="R1535" s="30"/>
      <c r="S1535" s="30"/>
      <c r="T1535" s="30"/>
      <c r="U1535" s="30"/>
      <c r="V1535" s="30"/>
      <c r="W1535" s="30"/>
    </row>
    <row r="1536" spans="8:23" x14ac:dyDescent="0.25">
      <c r="H1536" s="496"/>
      <c r="M1536" s="494"/>
      <c r="N1536" s="30"/>
      <c r="O1536" s="30"/>
      <c r="P1536" s="30"/>
      <c r="Q1536" s="30"/>
      <c r="R1536" s="30"/>
      <c r="S1536" s="30"/>
      <c r="T1536" s="30"/>
      <c r="U1536" s="30"/>
      <c r="V1536" s="30"/>
      <c r="W1536" s="30"/>
    </row>
    <row r="1537" spans="8:23" x14ac:dyDescent="0.25">
      <c r="H1537" s="496"/>
      <c r="M1537" s="494"/>
      <c r="N1537" s="30"/>
      <c r="O1537" s="30"/>
      <c r="P1537" s="30"/>
      <c r="Q1537" s="30"/>
      <c r="R1537" s="30"/>
      <c r="S1537" s="30"/>
      <c r="T1537" s="30"/>
      <c r="U1537" s="30"/>
      <c r="V1537" s="30"/>
      <c r="W1537" s="30"/>
    </row>
    <row r="1538" spans="8:23" x14ac:dyDescent="0.25">
      <c r="H1538" s="496"/>
      <c r="M1538" s="494"/>
      <c r="N1538" s="30"/>
      <c r="O1538" s="30"/>
      <c r="P1538" s="30"/>
      <c r="Q1538" s="30"/>
      <c r="R1538" s="30"/>
      <c r="S1538" s="30"/>
      <c r="T1538" s="30"/>
      <c r="U1538" s="30"/>
      <c r="V1538" s="30"/>
      <c r="W1538" s="30"/>
    </row>
    <row r="1539" spans="8:23" x14ac:dyDescent="0.25">
      <c r="H1539" s="496"/>
      <c r="M1539" s="494"/>
      <c r="N1539" s="30"/>
      <c r="O1539" s="30"/>
      <c r="P1539" s="30"/>
      <c r="Q1539" s="30"/>
      <c r="R1539" s="30"/>
      <c r="S1539" s="30"/>
      <c r="T1539" s="30"/>
      <c r="U1539" s="30"/>
      <c r="V1539" s="30"/>
      <c r="W1539" s="30"/>
    </row>
    <row r="1540" spans="8:23" x14ac:dyDescent="0.25">
      <c r="H1540" s="496"/>
      <c r="M1540" s="494"/>
      <c r="N1540" s="30"/>
      <c r="O1540" s="30"/>
      <c r="P1540" s="30"/>
      <c r="Q1540" s="30"/>
      <c r="R1540" s="30"/>
      <c r="S1540" s="30"/>
      <c r="T1540" s="30"/>
      <c r="U1540" s="30"/>
      <c r="V1540" s="30"/>
      <c r="W1540" s="30"/>
    </row>
    <row r="1541" spans="8:23" x14ac:dyDescent="0.25">
      <c r="H1541" s="496"/>
      <c r="M1541" s="494"/>
      <c r="N1541" s="30"/>
      <c r="O1541" s="30"/>
      <c r="P1541" s="30"/>
      <c r="Q1541" s="30"/>
      <c r="R1541" s="30"/>
      <c r="S1541" s="30"/>
      <c r="T1541" s="30"/>
      <c r="U1541" s="30"/>
      <c r="V1541" s="30"/>
      <c r="W1541" s="30"/>
    </row>
    <row r="1542" spans="8:23" x14ac:dyDescent="0.25">
      <c r="H1542" s="496"/>
      <c r="M1542" s="494"/>
      <c r="N1542" s="30"/>
      <c r="O1542" s="30"/>
      <c r="P1542" s="30"/>
      <c r="Q1542" s="30"/>
      <c r="R1542" s="30"/>
      <c r="S1542" s="30"/>
      <c r="T1542" s="30"/>
      <c r="U1542" s="30"/>
      <c r="V1542" s="30"/>
      <c r="W1542" s="30"/>
    </row>
    <row r="1543" spans="8:23" x14ac:dyDescent="0.25">
      <c r="H1543" s="496"/>
      <c r="M1543" s="494"/>
      <c r="N1543" s="30"/>
      <c r="O1543" s="30"/>
      <c r="P1543" s="30"/>
      <c r="Q1543" s="30"/>
      <c r="R1543" s="30"/>
      <c r="S1543" s="30"/>
      <c r="T1543" s="30"/>
      <c r="U1543" s="30"/>
      <c r="V1543" s="30"/>
      <c r="W1543" s="30"/>
    </row>
    <row r="1544" spans="8:23" x14ac:dyDescent="0.25">
      <c r="H1544" s="496"/>
      <c r="M1544" s="494"/>
      <c r="N1544" s="30"/>
      <c r="O1544" s="30"/>
      <c r="P1544" s="30"/>
      <c r="Q1544" s="30"/>
      <c r="R1544" s="30"/>
      <c r="S1544" s="30"/>
      <c r="T1544" s="30"/>
      <c r="U1544" s="30"/>
      <c r="V1544" s="30"/>
      <c r="W1544" s="30"/>
    </row>
    <row r="1545" spans="8:23" x14ac:dyDescent="0.25">
      <c r="H1545" s="496"/>
      <c r="M1545" s="494"/>
      <c r="N1545" s="30"/>
      <c r="O1545" s="30"/>
      <c r="P1545" s="30"/>
      <c r="Q1545" s="30"/>
      <c r="R1545" s="30"/>
      <c r="S1545" s="30"/>
      <c r="T1545" s="30"/>
      <c r="U1545" s="30"/>
      <c r="V1545" s="30"/>
      <c r="W1545" s="30"/>
    </row>
    <row r="1546" spans="8:23" x14ac:dyDescent="0.25">
      <c r="H1546" s="496"/>
      <c r="M1546" s="494"/>
      <c r="N1546" s="30"/>
      <c r="O1546" s="30"/>
      <c r="P1546" s="30"/>
      <c r="Q1546" s="30"/>
      <c r="R1546" s="30"/>
      <c r="S1546" s="30"/>
      <c r="T1546" s="30"/>
      <c r="U1546" s="30"/>
      <c r="V1546" s="30"/>
      <c r="W1546" s="30"/>
    </row>
    <row r="1547" spans="8:23" x14ac:dyDescent="0.25">
      <c r="H1547" s="496"/>
      <c r="M1547" s="494"/>
      <c r="N1547" s="30"/>
      <c r="O1547" s="30"/>
      <c r="P1547" s="30"/>
      <c r="Q1547" s="30"/>
      <c r="R1547" s="30"/>
      <c r="S1547" s="30"/>
      <c r="T1547" s="30"/>
      <c r="U1547" s="30"/>
      <c r="V1547" s="30"/>
      <c r="W1547" s="30"/>
    </row>
    <row r="1548" spans="8:23" x14ac:dyDescent="0.25">
      <c r="H1548" s="496"/>
      <c r="M1548" s="494"/>
      <c r="N1548" s="30"/>
      <c r="O1548" s="30"/>
      <c r="P1548" s="30"/>
      <c r="Q1548" s="30"/>
      <c r="R1548" s="30"/>
      <c r="S1548" s="30"/>
      <c r="T1548" s="30"/>
      <c r="U1548" s="30"/>
      <c r="V1548" s="30"/>
      <c r="W1548" s="30"/>
    </row>
    <row r="1549" spans="8:23" x14ac:dyDescent="0.25">
      <c r="H1549" s="496"/>
      <c r="M1549" s="494"/>
      <c r="N1549" s="30"/>
      <c r="O1549" s="30"/>
      <c r="P1549" s="30"/>
      <c r="Q1549" s="30"/>
      <c r="R1549" s="30"/>
      <c r="S1549" s="30"/>
      <c r="T1549" s="30"/>
      <c r="U1549" s="30"/>
      <c r="V1549" s="30"/>
      <c r="W1549" s="30"/>
    </row>
    <row r="1550" spans="8:23" x14ac:dyDescent="0.25">
      <c r="H1550" s="496"/>
      <c r="M1550" s="494"/>
      <c r="N1550" s="30"/>
      <c r="O1550" s="30"/>
      <c r="P1550" s="30"/>
      <c r="Q1550" s="30"/>
      <c r="R1550" s="30"/>
      <c r="S1550" s="30"/>
      <c r="T1550" s="30"/>
      <c r="U1550" s="30"/>
      <c r="V1550" s="30"/>
      <c r="W1550" s="30"/>
    </row>
    <row r="1551" spans="8:23" x14ac:dyDescent="0.25">
      <c r="H1551" s="496"/>
      <c r="M1551" s="494"/>
      <c r="N1551" s="30"/>
      <c r="O1551" s="30"/>
      <c r="P1551" s="30"/>
      <c r="Q1551" s="30"/>
      <c r="R1551" s="30"/>
      <c r="S1551" s="30"/>
      <c r="T1551" s="30"/>
      <c r="U1551" s="30"/>
      <c r="V1551" s="30"/>
      <c r="W1551" s="30"/>
    </row>
    <row r="1552" spans="8:23" x14ac:dyDescent="0.25">
      <c r="H1552" s="496"/>
      <c r="M1552" s="494"/>
      <c r="N1552" s="30"/>
      <c r="O1552" s="30"/>
      <c r="P1552" s="30"/>
      <c r="Q1552" s="30"/>
      <c r="R1552" s="30"/>
      <c r="S1552" s="30"/>
      <c r="T1552" s="30"/>
      <c r="U1552" s="30"/>
      <c r="V1552" s="30"/>
      <c r="W1552" s="30"/>
    </row>
    <row r="1553" spans="8:23" x14ac:dyDescent="0.25">
      <c r="H1553" s="496"/>
      <c r="M1553" s="494"/>
      <c r="N1553" s="30"/>
      <c r="O1553" s="30"/>
      <c r="P1553" s="30"/>
      <c r="Q1553" s="30"/>
      <c r="R1553" s="30"/>
      <c r="S1553" s="30"/>
      <c r="T1553" s="30"/>
      <c r="U1553" s="30"/>
      <c r="V1553" s="30"/>
      <c r="W1553" s="30"/>
    </row>
    <row r="1554" spans="8:23" x14ac:dyDescent="0.25">
      <c r="H1554" s="496"/>
      <c r="M1554" s="494"/>
      <c r="N1554" s="30"/>
      <c r="O1554" s="30"/>
      <c r="P1554" s="30"/>
      <c r="Q1554" s="30"/>
      <c r="R1554" s="30"/>
      <c r="S1554" s="30"/>
      <c r="T1554" s="30"/>
      <c r="U1554" s="30"/>
      <c r="V1554" s="30"/>
      <c r="W1554" s="30"/>
    </row>
    <row r="1555" spans="8:23" x14ac:dyDescent="0.25">
      <c r="H1555" s="496"/>
      <c r="M1555" s="494"/>
      <c r="N1555" s="30"/>
      <c r="O1555" s="30"/>
      <c r="P1555" s="30"/>
      <c r="Q1555" s="30"/>
      <c r="R1555" s="30"/>
      <c r="S1555" s="30"/>
      <c r="T1555" s="30"/>
      <c r="U1555" s="30"/>
      <c r="V1555" s="30"/>
      <c r="W1555" s="30"/>
    </row>
    <row r="1556" spans="8:23" x14ac:dyDescent="0.25">
      <c r="H1556" s="496"/>
      <c r="M1556" s="494"/>
      <c r="N1556" s="30"/>
      <c r="O1556" s="30"/>
      <c r="P1556" s="30"/>
      <c r="Q1556" s="30"/>
      <c r="R1556" s="30"/>
      <c r="S1556" s="30"/>
      <c r="T1556" s="30"/>
      <c r="U1556" s="30"/>
      <c r="V1556" s="30"/>
      <c r="W1556" s="30"/>
    </row>
    <row r="1557" spans="8:23" x14ac:dyDescent="0.25">
      <c r="H1557" s="496"/>
      <c r="M1557" s="494"/>
      <c r="N1557" s="30"/>
      <c r="O1557" s="30"/>
      <c r="P1557" s="30"/>
      <c r="Q1557" s="30"/>
      <c r="R1557" s="30"/>
      <c r="S1557" s="30"/>
      <c r="T1557" s="30"/>
      <c r="U1557" s="30"/>
      <c r="V1557" s="30"/>
      <c r="W1557" s="30"/>
    </row>
    <row r="1558" spans="8:23" x14ac:dyDescent="0.25">
      <c r="H1558" s="496"/>
      <c r="M1558" s="494"/>
      <c r="N1558" s="30"/>
      <c r="O1558" s="30"/>
      <c r="P1558" s="30"/>
      <c r="Q1558" s="30"/>
      <c r="R1558" s="30"/>
      <c r="S1558" s="30"/>
      <c r="T1558" s="30"/>
      <c r="U1558" s="30"/>
      <c r="V1558" s="30"/>
      <c r="W1558" s="30"/>
    </row>
    <row r="1559" spans="8:23" x14ac:dyDescent="0.25">
      <c r="H1559" s="496"/>
      <c r="M1559" s="494"/>
      <c r="N1559" s="30"/>
      <c r="O1559" s="30"/>
      <c r="P1559" s="30"/>
      <c r="Q1559" s="30"/>
      <c r="R1559" s="30"/>
      <c r="S1559" s="30"/>
      <c r="T1559" s="30"/>
      <c r="U1559" s="30"/>
      <c r="V1559" s="30"/>
      <c r="W1559" s="30"/>
    </row>
    <row r="1560" spans="8:23" x14ac:dyDescent="0.25">
      <c r="H1560" s="496"/>
      <c r="M1560" s="494"/>
      <c r="N1560" s="30"/>
      <c r="O1560" s="30"/>
      <c r="P1560" s="30"/>
      <c r="Q1560" s="30"/>
      <c r="R1560" s="30"/>
      <c r="S1560" s="30"/>
      <c r="T1560" s="30"/>
      <c r="U1560" s="30"/>
      <c r="V1560" s="30"/>
      <c r="W1560" s="30"/>
    </row>
    <row r="1561" spans="8:23" x14ac:dyDescent="0.25">
      <c r="H1561" s="496"/>
      <c r="M1561" s="494"/>
      <c r="N1561" s="30"/>
      <c r="O1561" s="30"/>
      <c r="P1561" s="30"/>
      <c r="Q1561" s="30"/>
      <c r="R1561" s="30"/>
      <c r="S1561" s="30"/>
      <c r="T1561" s="30"/>
      <c r="U1561" s="30"/>
      <c r="V1561" s="30"/>
      <c r="W1561" s="30"/>
    </row>
    <row r="1562" spans="8:23" x14ac:dyDescent="0.25">
      <c r="H1562" s="496"/>
      <c r="M1562" s="494"/>
      <c r="N1562" s="30"/>
      <c r="O1562" s="30"/>
      <c r="P1562" s="30"/>
      <c r="Q1562" s="30"/>
      <c r="R1562" s="30"/>
      <c r="S1562" s="30"/>
      <c r="T1562" s="30"/>
      <c r="U1562" s="30"/>
      <c r="V1562" s="30"/>
      <c r="W1562" s="30"/>
    </row>
    <row r="1563" spans="8:23" x14ac:dyDescent="0.25">
      <c r="H1563" s="496"/>
      <c r="M1563" s="494"/>
      <c r="N1563" s="30"/>
      <c r="O1563" s="30"/>
      <c r="P1563" s="30"/>
      <c r="Q1563" s="30"/>
      <c r="R1563" s="30"/>
      <c r="S1563" s="30"/>
      <c r="T1563" s="30"/>
      <c r="U1563" s="30"/>
      <c r="V1563" s="30"/>
      <c r="W1563" s="30"/>
    </row>
    <row r="1564" spans="8:23" x14ac:dyDescent="0.25">
      <c r="H1564" s="496"/>
      <c r="M1564" s="494"/>
      <c r="N1564" s="30"/>
      <c r="O1564" s="30"/>
      <c r="P1564" s="30"/>
      <c r="Q1564" s="30"/>
      <c r="R1564" s="30"/>
      <c r="S1564" s="30"/>
      <c r="T1564" s="30"/>
      <c r="U1564" s="30"/>
      <c r="V1564" s="30"/>
      <c r="W1564" s="30"/>
    </row>
    <row r="1565" spans="8:23" x14ac:dyDescent="0.25">
      <c r="H1565" s="496"/>
      <c r="M1565" s="494"/>
      <c r="N1565" s="30"/>
      <c r="O1565" s="30"/>
      <c r="P1565" s="30"/>
      <c r="Q1565" s="30"/>
      <c r="R1565" s="30"/>
      <c r="S1565" s="30"/>
      <c r="T1565" s="30"/>
      <c r="U1565" s="30"/>
      <c r="V1565" s="30"/>
      <c r="W1565" s="30"/>
    </row>
    <row r="1566" spans="8:23" x14ac:dyDescent="0.25">
      <c r="H1566" s="496"/>
      <c r="M1566" s="494"/>
      <c r="N1566" s="30"/>
      <c r="O1566" s="30"/>
      <c r="P1566" s="30"/>
      <c r="Q1566" s="30"/>
      <c r="R1566" s="30"/>
      <c r="S1566" s="30"/>
      <c r="T1566" s="30"/>
      <c r="U1566" s="30"/>
      <c r="V1566" s="30"/>
      <c r="W1566" s="30"/>
    </row>
    <row r="1567" spans="8:23" x14ac:dyDescent="0.25">
      <c r="H1567" s="496"/>
      <c r="M1567" s="494"/>
      <c r="N1567" s="30"/>
      <c r="O1567" s="30"/>
      <c r="P1567" s="30"/>
      <c r="Q1567" s="30"/>
      <c r="R1567" s="30"/>
      <c r="S1567" s="30"/>
      <c r="T1567" s="30"/>
      <c r="U1567" s="30"/>
      <c r="V1567" s="30"/>
      <c r="W1567" s="30"/>
    </row>
    <row r="1568" spans="8:23" x14ac:dyDescent="0.25">
      <c r="H1568" s="496"/>
      <c r="M1568" s="494"/>
      <c r="N1568" s="30"/>
      <c r="O1568" s="30"/>
      <c r="P1568" s="30"/>
      <c r="Q1568" s="30"/>
      <c r="R1568" s="30"/>
      <c r="S1568" s="30"/>
      <c r="T1568" s="30"/>
      <c r="U1568" s="30"/>
      <c r="V1568" s="30"/>
      <c r="W1568" s="30"/>
    </row>
    <row r="1569" spans="8:23" x14ac:dyDescent="0.25">
      <c r="H1569" s="496"/>
      <c r="M1569" s="494"/>
      <c r="N1569" s="30"/>
      <c r="O1569" s="30"/>
      <c r="P1569" s="30"/>
      <c r="Q1569" s="30"/>
      <c r="R1569" s="30"/>
      <c r="S1569" s="30"/>
      <c r="T1569" s="30"/>
      <c r="U1569" s="30"/>
      <c r="V1569" s="30"/>
      <c r="W1569" s="30"/>
    </row>
    <row r="1570" spans="8:23" x14ac:dyDescent="0.25">
      <c r="H1570" s="496"/>
      <c r="M1570" s="494"/>
      <c r="N1570" s="30"/>
      <c r="O1570" s="30"/>
      <c r="P1570" s="30"/>
      <c r="Q1570" s="30"/>
      <c r="R1570" s="30"/>
      <c r="S1570" s="30"/>
      <c r="T1570" s="30"/>
      <c r="U1570" s="30"/>
      <c r="V1570" s="30"/>
      <c r="W1570" s="30"/>
    </row>
    <row r="1571" spans="8:23" x14ac:dyDescent="0.25">
      <c r="H1571" s="496"/>
      <c r="M1571" s="494"/>
      <c r="N1571" s="30"/>
      <c r="O1571" s="30"/>
      <c r="P1571" s="30"/>
      <c r="Q1571" s="30"/>
      <c r="R1571" s="30"/>
      <c r="S1571" s="30"/>
      <c r="T1571" s="30"/>
      <c r="U1571" s="30"/>
      <c r="V1571" s="30"/>
      <c r="W1571" s="30"/>
    </row>
    <row r="1572" spans="8:23" x14ac:dyDescent="0.25">
      <c r="H1572" s="496"/>
      <c r="M1572" s="494"/>
      <c r="N1572" s="30"/>
      <c r="O1572" s="30"/>
      <c r="P1572" s="30"/>
      <c r="Q1572" s="30"/>
      <c r="R1572" s="30"/>
      <c r="S1572" s="30"/>
      <c r="T1572" s="30"/>
      <c r="U1572" s="30"/>
      <c r="V1572" s="30"/>
      <c r="W1572" s="30"/>
    </row>
    <row r="1573" spans="8:23" x14ac:dyDescent="0.25">
      <c r="H1573" s="496"/>
      <c r="M1573" s="494"/>
      <c r="N1573" s="30"/>
      <c r="O1573" s="30"/>
      <c r="P1573" s="30"/>
      <c r="Q1573" s="30"/>
      <c r="R1573" s="30"/>
      <c r="S1573" s="30"/>
      <c r="T1573" s="30"/>
      <c r="U1573" s="30"/>
      <c r="V1573" s="30"/>
      <c r="W1573" s="30"/>
    </row>
    <row r="1574" spans="8:23" x14ac:dyDescent="0.25">
      <c r="H1574" s="496"/>
      <c r="M1574" s="494"/>
      <c r="N1574" s="30"/>
      <c r="O1574" s="30"/>
      <c r="P1574" s="30"/>
      <c r="Q1574" s="30"/>
      <c r="R1574" s="30"/>
      <c r="S1574" s="30"/>
      <c r="T1574" s="30"/>
      <c r="U1574" s="30"/>
      <c r="V1574" s="30"/>
      <c r="W1574" s="30"/>
    </row>
    <row r="1575" spans="8:23" x14ac:dyDescent="0.25">
      <c r="H1575" s="496"/>
      <c r="M1575" s="494"/>
      <c r="N1575" s="30"/>
      <c r="O1575" s="30"/>
      <c r="P1575" s="30"/>
      <c r="Q1575" s="30"/>
      <c r="R1575" s="30"/>
      <c r="S1575" s="30"/>
      <c r="T1575" s="30"/>
      <c r="U1575" s="30"/>
      <c r="V1575" s="30"/>
      <c r="W1575" s="30"/>
    </row>
    <row r="1576" spans="8:23" x14ac:dyDescent="0.25">
      <c r="H1576" s="496"/>
      <c r="M1576" s="494"/>
      <c r="N1576" s="30"/>
      <c r="O1576" s="30"/>
      <c r="P1576" s="30"/>
      <c r="Q1576" s="30"/>
      <c r="R1576" s="30"/>
      <c r="S1576" s="30"/>
      <c r="T1576" s="30"/>
      <c r="U1576" s="30"/>
      <c r="V1576" s="30"/>
      <c r="W1576" s="30"/>
    </row>
    <row r="1577" spans="8:23" x14ac:dyDescent="0.25">
      <c r="H1577" s="496"/>
      <c r="M1577" s="494"/>
      <c r="N1577" s="30"/>
      <c r="O1577" s="30"/>
      <c r="P1577" s="30"/>
      <c r="Q1577" s="30"/>
      <c r="R1577" s="30"/>
      <c r="S1577" s="30"/>
      <c r="T1577" s="30"/>
      <c r="U1577" s="30"/>
      <c r="V1577" s="30"/>
      <c r="W1577" s="30"/>
    </row>
    <row r="1578" spans="8:23" x14ac:dyDescent="0.25">
      <c r="H1578" s="496"/>
      <c r="M1578" s="494"/>
      <c r="N1578" s="30"/>
      <c r="O1578" s="30"/>
      <c r="P1578" s="30"/>
      <c r="Q1578" s="30"/>
      <c r="R1578" s="30"/>
      <c r="S1578" s="30"/>
      <c r="T1578" s="30"/>
      <c r="U1578" s="30"/>
      <c r="V1578" s="30"/>
      <c r="W1578" s="30"/>
    </row>
    <row r="1579" spans="8:23" x14ac:dyDescent="0.25">
      <c r="H1579" s="496"/>
      <c r="M1579" s="494"/>
      <c r="N1579" s="30"/>
      <c r="O1579" s="30"/>
      <c r="P1579" s="30"/>
      <c r="Q1579" s="30"/>
      <c r="R1579" s="30"/>
      <c r="S1579" s="30"/>
      <c r="T1579" s="30"/>
      <c r="U1579" s="30"/>
      <c r="V1579" s="30"/>
      <c r="W1579" s="30"/>
    </row>
    <row r="1580" spans="8:23" x14ac:dyDescent="0.25">
      <c r="H1580" s="496"/>
      <c r="M1580" s="494"/>
      <c r="N1580" s="30"/>
      <c r="O1580" s="30"/>
      <c r="P1580" s="30"/>
      <c r="Q1580" s="30"/>
      <c r="R1580" s="30"/>
      <c r="S1580" s="30"/>
      <c r="T1580" s="30"/>
      <c r="U1580" s="30"/>
      <c r="V1580" s="30"/>
      <c r="W1580" s="30"/>
    </row>
    <row r="1581" spans="8:23" x14ac:dyDescent="0.25">
      <c r="H1581" s="496"/>
      <c r="M1581" s="494"/>
      <c r="N1581" s="30"/>
      <c r="O1581" s="30"/>
      <c r="P1581" s="30"/>
      <c r="Q1581" s="30"/>
      <c r="R1581" s="30"/>
      <c r="S1581" s="30"/>
      <c r="T1581" s="30"/>
      <c r="U1581" s="30"/>
      <c r="V1581" s="30"/>
      <c r="W1581" s="30"/>
    </row>
    <row r="1582" spans="8:23" x14ac:dyDescent="0.25">
      <c r="H1582" s="496"/>
      <c r="M1582" s="494"/>
      <c r="N1582" s="30"/>
      <c r="O1582" s="30"/>
      <c r="P1582" s="30"/>
      <c r="Q1582" s="30"/>
      <c r="R1582" s="30"/>
      <c r="S1582" s="30"/>
      <c r="T1582" s="30"/>
      <c r="U1582" s="30"/>
      <c r="V1582" s="30"/>
      <c r="W1582" s="30"/>
    </row>
    <row r="1583" spans="8:23" x14ac:dyDescent="0.25">
      <c r="H1583" s="496"/>
      <c r="M1583" s="494"/>
      <c r="N1583" s="30"/>
      <c r="O1583" s="30"/>
      <c r="P1583" s="30"/>
      <c r="Q1583" s="30"/>
      <c r="R1583" s="30"/>
      <c r="S1583" s="30"/>
      <c r="T1583" s="30"/>
      <c r="U1583" s="30"/>
      <c r="V1583" s="30"/>
      <c r="W1583" s="30"/>
    </row>
    <row r="1584" spans="8:23" x14ac:dyDescent="0.25">
      <c r="H1584" s="496"/>
      <c r="M1584" s="494"/>
      <c r="N1584" s="30"/>
      <c r="O1584" s="30"/>
      <c r="P1584" s="30"/>
      <c r="Q1584" s="30"/>
      <c r="R1584" s="30"/>
      <c r="S1584" s="30"/>
      <c r="T1584" s="30"/>
      <c r="U1584" s="30"/>
      <c r="V1584" s="30"/>
      <c r="W1584" s="30"/>
    </row>
    <row r="1585" spans="8:23" x14ac:dyDescent="0.25">
      <c r="H1585" s="496"/>
      <c r="M1585" s="494"/>
      <c r="N1585" s="30"/>
      <c r="O1585" s="30"/>
      <c r="P1585" s="30"/>
      <c r="Q1585" s="30"/>
      <c r="R1585" s="30"/>
      <c r="S1585" s="30"/>
      <c r="T1585" s="30"/>
      <c r="U1585" s="30"/>
      <c r="V1585" s="30"/>
      <c r="W1585" s="30"/>
    </row>
    <row r="1586" spans="8:23" x14ac:dyDescent="0.25">
      <c r="H1586" s="496"/>
      <c r="M1586" s="494"/>
      <c r="N1586" s="30"/>
      <c r="O1586" s="30"/>
      <c r="P1586" s="30"/>
      <c r="Q1586" s="30"/>
      <c r="R1586" s="30"/>
      <c r="S1586" s="30"/>
      <c r="T1586" s="30"/>
      <c r="U1586" s="30"/>
      <c r="V1586" s="30"/>
      <c r="W1586" s="30"/>
    </row>
    <row r="1587" spans="8:23" x14ac:dyDescent="0.25">
      <c r="H1587" s="496"/>
      <c r="M1587" s="494"/>
      <c r="N1587" s="30"/>
      <c r="O1587" s="30"/>
      <c r="P1587" s="30"/>
      <c r="Q1587" s="30"/>
      <c r="R1587" s="30"/>
      <c r="S1587" s="30"/>
      <c r="T1587" s="30"/>
      <c r="U1587" s="30"/>
      <c r="V1587" s="30"/>
      <c r="W1587" s="30"/>
    </row>
    <row r="1588" spans="8:23" x14ac:dyDescent="0.25">
      <c r="H1588" s="496"/>
      <c r="M1588" s="494"/>
      <c r="N1588" s="30"/>
      <c r="O1588" s="30"/>
      <c r="P1588" s="30"/>
      <c r="Q1588" s="30"/>
      <c r="R1588" s="30"/>
      <c r="S1588" s="30"/>
      <c r="T1588" s="30"/>
      <c r="U1588" s="30"/>
      <c r="V1588" s="30"/>
      <c r="W1588" s="30"/>
    </row>
    <row r="1589" spans="8:23" x14ac:dyDescent="0.25">
      <c r="H1589" s="496"/>
      <c r="M1589" s="494"/>
      <c r="N1589" s="30"/>
      <c r="O1589" s="30"/>
      <c r="P1589" s="30"/>
      <c r="Q1589" s="30"/>
      <c r="R1589" s="30"/>
      <c r="S1589" s="30"/>
      <c r="T1589" s="30"/>
      <c r="U1589" s="30"/>
      <c r="V1589" s="30"/>
      <c r="W1589" s="30"/>
    </row>
    <row r="1590" spans="8:23" x14ac:dyDescent="0.25">
      <c r="H1590" s="496"/>
      <c r="M1590" s="494"/>
      <c r="N1590" s="30"/>
      <c r="O1590" s="30"/>
      <c r="P1590" s="30"/>
      <c r="Q1590" s="30"/>
      <c r="R1590" s="30"/>
      <c r="S1590" s="30"/>
      <c r="T1590" s="30"/>
      <c r="U1590" s="30"/>
      <c r="V1590" s="30"/>
      <c r="W1590" s="30"/>
    </row>
    <row r="1591" spans="8:23" x14ac:dyDescent="0.25">
      <c r="H1591" s="496"/>
      <c r="M1591" s="494"/>
      <c r="N1591" s="30"/>
      <c r="O1591" s="30"/>
      <c r="P1591" s="30"/>
      <c r="Q1591" s="30"/>
      <c r="R1591" s="30"/>
      <c r="S1591" s="30"/>
      <c r="T1591" s="30"/>
      <c r="U1591" s="30"/>
      <c r="V1591" s="30"/>
      <c r="W1591" s="30"/>
    </row>
    <row r="1592" spans="8:23" x14ac:dyDescent="0.25">
      <c r="H1592" s="496"/>
      <c r="M1592" s="494"/>
      <c r="N1592" s="30"/>
      <c r="O1592" s="30"/>
      <c r="P1592" s="30"/>
      <c r="Q1592" s="30"/>
      <c r="R1592" s="30"/>
      <c r="S1592" s="30"/>
      <c r="T1592" s="30"/>
      <c r="U1592" s="30"/>
      <c r="V1592" s="30"/>
      <c r="W1592" s="30"/>
    </row>
    <row r="1593" spans="8:23" x14ac:dyDescent="0.25">
      <c r="H1593" s="496"/>
      <c r="M1593" s="494"/>
      <c r="N1593" s="30"/>
      <c r="O1593" s="30"/>
      <c r="P1593" s="30"/>
      <c r="Q1593" s="30"/>
      <c r="R1593" s="30"/>
      <c r="S1593" s="30"/>
      <c r="T1593" s="30"/>
      <c r="U1593" s="30"/>
      <c r="V1593" s="30"/>
      <c r="W1593" s="30"/>
    </row>
    <row r="1594" spans="8:23" x14ac:dyDescent="0.25">
      <c r="H1594" s="496"/>
      <c r="M1594" s="494"/>
      <c r="N1594" s="30"/>
      <c r="O1594" s="30"/>
      <c r="P1594" s="30"/>
      <c r="Q1594" s="30"/>
      <c r="R1594" s="30"/>
      <c r="S1594" s="30"/>
      <c r="T1594" s="30"/>
      <c r="U1594" s="30"/>
      <c r="V1594" s="30"/>
      <c r="W1594" s="30"/>
    </row>
    <row r="1595" spans="8:23" x14ac:dyDescent="0.25">
      <c r="H1595" s="496"/>
      <c r="M1595" s="494"/>
      <c r="N1595" s="30"/>
      <c r="O1595" s="30"/>
      <c r="P1595" s="30"/>
      <c r="Q1595" s="30"/>
      <c r="R1595" s="30"/>
      <c r="S1595" s="30"/>
      <c r="T1595" s="30"/>
      <c r="U1595" s="30"/>
      <c r="V1595" s="30"/>
      <c r="W1595" s="30"/>
    </row>
    <row r="1596" spans="8:23" x14ac:dyDescent="0.25">
      <c r="H1596" s="496"/>
      <c r="M1596" s="494"/>
      <c r="N1596" s="30"/>
      <c r="O1596" s="30"/>
      <c r="P1596" s="30"/>
      <c r="Q1596" s="30"/>
      <c r="R1596" s="30"/>
      <c r="S1596" s="30"/>
      <c r="T1596" s="30"/>
      <c r="U1596" s="30"/>
      <c r="V1596" s="30"/>
      <c r="W1596" s="30"/>
    </row>
    <row r="1597" spans="8:23" x14ac:dyDescent="0.25">
      <c r="H1597" s="496"/>
      <c r="M1597" s="494"/>
      <c r="N1597" s="30"/>
      <c r="O1597" s="30"/>
      <c r="P1597" s="30"/>
      <c r="Q1597" s="30"/>
      <c r="R1597" s="30"/>
      <c r="S1597" s="30"/>
      <c r="T1597" s="30"/>
      <c r="U1597" s="30"/>
      <c r="V1597" s="30"/>
      <c r="W1597" s="30"/>
    </row>
    <row r="1598" spans="8:23" x14ac:dyDescent="0.25">
      <c r="H1598" s="496"/>
      <c r="M1598" s="494"/>
      <c r="N1598" s="30"/>
      <c r="O1598" s="30"/>
      <c r="P1598" s="30"/>
      <c r="Q1598" s="30"/>
      <c r="R1598" s="30"/>
      <c r="S1598" s="30"/>
      <c r="T1598" s="30"/>
      <c r="U1598" s="30"/>
      <c r="V1598" s="30"/>
      <c r="W1598" s="30"/>
    </row>
    <row r="1599" spans="8:23" x14ac:dyDescent="0.25">
      <c r="H1599" s="496"/>
      <c r="M1599" s="494"/>
      <c r="N1599" s="30"/>
      <c r="O1599" s="30"/>
      <c r="P1599" s="30"/>
      <c r="Q1599" s="30"/>
      <c r="R1599" s="30"/>
      <c r="S1599" s="30"/>
      <c r="T1599" s="30"/>
      <c r="U1599" s="30"/>
      <c r="V1599" s="30"/>
      <c r="W1599" s="30"/>
    </row>
    <row r="1600" spans="8:23" x14ac:dyDescent="0.25">
      <c r="H1600" s="496"/>
      <c r="M1600" s="494"/>
      <c r="N1600" s="30"/>
      <c r="O1600" s="30"/>
      <c r="P1600" s="30"/>
      <c r="Q1600" s="30"/>
      <c r="R1600" s="30"/>
      <c r="S1600" s="30"/>
      <c r="T1600" s="30"/>
      <c r="U1600" s="30"/>
      <c r="V1600" s="30"/>
      <c r="W1600" s="30"/>
    </row>
    <row r="1601" spans="8:23" x14ac:dyDescent="0.25">
      <c r="H1601" s="496"/>
      <c r="M1601" s="494"/>
      <c r="N1601" s="30"/>
      <c r="O1601" s="30"/>
      <c r="P1601" s="30"/>
      <c r="Q1601" s="30"/>
      <c r="R1601" s="30"/>
      <c r="S1601" s="30"/>
      <c r="T1601" s="30"/>
      <c r="U1601" s="30"/>
      <c r="V1601" s="30"/>
      <c r="W1601" s="30"/>
    </row>
    <row r="1602" spans="8:23" x14ac:dyDescent="0.25">
      <c r="H1602" s="496"/>
      <c r="M1602" s="494"/>
      <c r="N1602" s="30"/>
      <c r="O1602" s="30"/>
      <c r="P1602" s="30"/>
      <c r="Q1602" s="30"/>
      <c r="R1602" s="30"/>
      <c r="S1602" s="30"/>
      <c r="T1602" s="30"/>
      <c r="U1602" s="30"/>
      <c r="V1602" s="30"/>
      <c r="W1602" s="30"/>
    </row>
    <row r="1603" spans="8:23" x14ac:dyDescent="0.25">
      <c r="H1603" s="496"/>
      <c r="M1603" s="494"/>
      <c r="N1603" s="30"/>
      <c r="O1603" s="30"/>
      <c r="P1603" s="30"/>
      <c r="Q1603" s="30"/>
      <c r="R1603" s="30"/>
      <c r="S1603" s="30"/>
      <c r="T1603" s="30"/>
      <c r="U1603" s="30"/>
      <c r="V1603" s="30"/>
      <c r="W1603" s="30"/>
    </row>
    <row r="1604" spans="8:23" x14ac:dyDescent="0.25">
      <c r="H1604" s="496"/>
      <c r="M1604" s="494"/>
      <c r="N1604" s="30"/>
      <c r="O1604" s="30"/>
      <c r="P1604" s="30"/>
      <c r="Q1604" s="30"/>
      <c r="R1604" s="30"/>
      <c r="S1604" s="30"/>
      <c r="T1604" s="30"/>
      <c r="U1604" s="30"/>
      <c r="V1604" s="30"/>
      <c r="W1604" s="30"/>
    </row>
    <row r="1605" spans="8:23" x14ac:dyDescent="0.25">
      <c r="H1605" s="496"/>
      <c r="M1605" s="494"/>
      <c r="N1605" s="30"/>
      <c r="O1605" s="30"/>
      <c r="P1605" s="30"/>
      <c r="Q1605" s="30"/>
      <c r="R1605" s="30"/>
      <c r="S1605" s="30"/>
      <c r="T1605" s="30"/>
      <c r="U1605" s="30"/>
      <c r="V1605" s="30"/>
      <c r="W1605" s="30"/>
    </row>
    <row r="1606" spans="8:23" x14ac:dyDescent="0.25">
      <c r="H1606" s="496"/>
      <c r="M1606" s="494"/>
      <c r="N1606" s="30"/>
      <c r="O1606" s="30"/>
      <c r="P1606" s="30"/>
      <c r="Q1606" s="30"/>
      <c r="R1606" s="30"/>
      <c r="S1606" s="30"/>
      <c r="T1606" s="30"/>
      <c r="U1606" s="30"/>
      <c r="V1606" s="30"/>
      <c r="W1606" s="30"/>
    </row>
    <row r="1607" spans="8:23" x14ac:dyDescent="0.25">
      <c r="H1607" s="496"/>
      <c r="M1607" s="494"/>
      <c r="N1607" s="30"/>
      <c r="O1607" s="30"/>
      <c r="P1607" s="30"/>
      <c r="Q1607" s="30"/>
      <c r="R1607" s="30"/>
      <c r="S1607" s="30"/>
      <c r="T1607" s="30"/>
      <c r="U1607" s="30"/>
      <c r="V1607" s="30"/>
      <c r="W1607" s="30"/>
    </row>
    <row r="1608" spans="8:23" x14ac:dyDescent="0.25">
      <c r="H1608" s="496"/>
      <c r="M1608" s="494"/>
      <c r="N1608" s="30"/>
      <c r="O1608" s="30"/>
      <c r="P1608" s="30"/>
      <c r="Q1608" s="30"/>
      <c r="R1608" s="30"/>
      <c r="S1608" s="30"/>
      <c r="T1608" s="30"/>
      <c r="U1608" s="30"/>
      <c r="V1608" s="30"/>
      <c r="W1608" s="30"/>
    </row>
    <row r="1609" spans="8:23" x14ac:dyDescent="0.25">
      <c r="H1609" s="496"/>
      <c r="M1609" s="494"/>
      <c r="N1609" s="30"/>
      <c r="O1609" s="30"/>
      <c r="P1609" s="30"/>
      <c r="Q1609" s="30"/>
      <c r="R1609" s="30"/>
      <c r="S1609" s="30"/>
      <c r="T1609" s="30"/>
      <c r="U1609" s="30"/>
      <c r="V1609" s="30"/>
      <c r="W1609" s="30"/>
    </row>
    <row r="1610" spans="8:23" x14ac:dyDescent="0.25">
      <c r="H1610" s="496"/>
      <c r="M1610" s="494"/>
      <c r="N1610" s="30"/>
      <c r="O1610" s="30"/>
      <c r="P1610" s="30"/>
      <c r="Q1610" s="30"/>
      <c r="R1610" s="30"/>
      <c r="S1610" s="30"/>
      <c r="T1610" s="30"/>
      <c r="U1610" s="30"/>
      <c r="V1610" s="30"/>
      <c r="W1610" s="30"/>
    </row>
    <row r="1611" spans="8:23" x14ac:dyDescent="0.25">
      <c r="H1611" s="496"/>
      <c r="M1611" s="494"/>
      <c r="N1611" s="30"/>
      <c r="O1611" s="30"/>
      <c r="P1611" s="30"/>
      <c r="Q1611" s="30"/>
      <c r="R1611" s="30"/>
      <c r="S1611" s="30"/>
      <c r="T1611" s="30"/>
      <c r="U1611" s="30"/>
      <c r="V1611" s="30"/>
      <c r="W1611" s="30"/>
    </row>
    <row r="1612" spans="8:23" x14ac:dyDescent="0.25">
      <c r="H1612" s="496"/>
      <c r="M1612" s="494"/>
      <c r="N1612" s="30"/>
      <c r="O1612" s="30"/>
      <c r="P1612" s="30"/>
      <c r="Q1612" s="30"/>
      <c r="R1612" s="30"/>
      <c r="S1612" s="30"/>
      <c r="T1612" s="30"/>
      <c r="U1612" s="30"/>
      <c r="V1612" s="30"/>
      <c r="W1612" s="30"/>
    </row>
    <row r="1613" spans="8:23" x14ac:dyDescent="0.25">
      <c r="H1613" s="496"/>
      <c r="M1613" s="494"/>
      <c r="N1613" s="30"/>
      <c r="O1613" s="30"/>
      <c r="P1613" s="30"/>
      <c r="Q1613" s="30"/>
      <c r="R1613" s="30"/>
      <c r="S1613" s="30"/>
      <c r="T1613" s="30"/>
      <c r="U1613" s="30"/>
      <c r="V1613" s="30"/>
      <c r="W1613" s="30"/>
    </row>
    <row r="1614" spans="8:23" x14ac:dyDescent="0.25">
      <c r="H1614" s="496"/>
      <c r="M1614" s="494"/>
      <c r="N1614" s="30"/>
      <c r="O1614" s="30"/>
      <c r="P1614" s="30"/>
      <c r="Q1614" s="30"/>
      <c r="R1614" s="30"/>
      <c r="S1614" s="30"/>
      <c r="T1614" s="30"/>
      <c r="U1614" s="30"/>
      <c r="V1614" s="30"/>
      <c r="W1614" s="30"/>
    </row>
    <row r="1615" spans="8:23" x14ac:dyDescent="0.25">
      <c r="H1615" s="496"/>
      <c r="M1615" s="494"/>
      <c r="N1615" s="30"/>
      <c r="O1615" s="30"/>
      <c r="P1615" s="30"/>
      <c r="Q1615" s="30"/>
      <c r="R1615" s="30"/>
      <c r="S1615" s="30"/>
      <c r="T1615" s="30"/>
      <c r="U1615" s="30"/>
      <c r="V1615" s="30"/>
      <c r="W1615" s="30"/>
    </row>
    <row r="1616" spans="8:23" x14ac:dyDescent="0.25">
      <c r="H1616" s="496"/>
      <c r="M1616" s="494"/>
      <c r="N1616" s="30"/>
      <c r="O1616" s="30"/>
      <c r="P1616" s="30"/>
      <c r="Q1616" s="30"/>
      <c r="R1616" s="30"/>
      <c r="S1616" s="30"/>
      <c r="T1616" s="30"/>
      <c r="U1616" s="30"/>
      <c r="V1616" s="30"/>
      <c r="W1616" s="30"/>
    </row>
    <row r="1617" spans="8:23" x14ac:dyDescent="0.25">
      <c r="H1617" s="496"/>
      <c r="M1617" s="494"/>
      <c r="N1617" s="30"/>
      <c r="O1617" s="30"/>
      <c r="P1617" s="30"/>
      <c r="Q1617" s="30"/>
      <c r="R1617" s="30"/>
      <c r="S1617" s="30"/>
      <c r="T1617" s="30"/>
      <c r="U1617" s="30"/>
      <c r="V1617" s="30"/>
      <c r="W1617" s="30"/>
    </row>
    <row r="1618" spans="8:23" x14ac:dyDescent="0.25">
      <c r="H1618" s="496"/>
      <c r="M1618" s="494"/>
      <c r="N1618" s="30"/>
      <c r="O1618" s="30"/>
      <c r="P1618" s="30"/>
      <c r="Q1618" s="30"/>
      <c r="R1618" s="30"/>
      <c r="S1618" s="30"/>
      <c r="T1618" s="30"/>
      <c r="U1618" s="30"/>
      <c r="V1618" s="30"/>
      <c r="W1618" s="30"/>
    </row>
    <row r="1619" spans="8:23" x14ac:dyDescent="0.25">
      <c r="H1619" s="496"/>
      <c r="M1619" s="494"/>
      <c r="N1619" s="30"/>
      <c r="O1619" s="30"/>
      <c r="P1619" s="30"/>
      <c r="Q1619" s="30"/>
      <c r="R1619" s="30"/>
      <c r="S1619" s="30"/>
      <c r="T1619" s="30"/>
      <c r="U1619" s="30"/>
      <c r="V1619" s="30"/>
      <c r="W1619" s="30"/>
    </row>
    <row r="1620" spans="8:23" x14ac:dyDescent="0.25">
      <c r="H1620" s="496"/>
      <c r="M1620" s="494"/>
      <c r="N1620" s="30"/>
      <c r="O1620" s="30"/>
      <c r="P1620" s="30"/>
      <c r="Q1620" s="30"/>
      <c r="R1620" s="30"/>
      <c r="S1620" s="30"/>
      <c r="T1620" s="30"/>
      <c r="U1620" s="30"/>
      <c r="V1620" s="30"/>
      <c r="W1620" s="30"/>
    </row>
    <row r="1621" spans="8:23" x14ac:dyDescent="0.25">
      <c r="H1621" s="496"/>
      <c r="M1621" s="494"/>
      <c r="N1621" s="30"/>
      <c r="O1621" s="30"/>
      <c r="P1621" s="30"/>
      <c r="Q1621" s="30"/>
      <c r="R1621" s="30"/>
      <c r="S1621" s="30"/>
      <c r="T1621" s="30"/>
      <c r="U1621" s="30"/>
      <c r="V1621" s="30"/>
      <c r="W1621" s="30"/>
    </row>
    <row r="1622" spans="8:23" x14ac:dyDescent="0.25">
      <c r="H1622" s="496"/>
      <c r="M1622" s="494"/>
      <c r="N1622" s="30"/>
      <c r="O1622" s="30"/>
      <c r="P1622" s="30"/>
      <c r="Q1622" s="30"/>
      <c r="R1622" s="30"/>
      <c r="S1622" s="30"/>
      <c r="T1622" s="30"/>
      <c r="U1622" s="30"/>
      <c r="V1622" s="30"/>
      <c r="W1622" s="30"/>
    </row>
    <row r="1623" spans="8:23" x14ac:dyDescent="0.25">
      <c r="H1623" s="496"/>
      <c r="M1623" s="494"/>
      <c r="N1623" s="30"/>
      <c r="O1623" s="30"/>
      <c r="P1623" s="30"/>
      <c r="Q1623" s="30"/>
      <c r="R1623" s="30"/>
      <c r="S1623" s="30"/>
      <c r="T1623" s="30"/>
      <c r="U1623" s="30"/>
      <c r="V1623" s="30"/>
      <c r="W1623" s="30"/>
    </row>
    <row r="1624" spans="8:23" x14ac:dyDescent="0.25">
      <c r="H1624" s="496"/>
      <c r="M1624" s="494"/>
      <c r="N1624" s="30"/>
      <c r="O1624" s="30"/>
      <c r="P1624" s="30"/>
      <c r="Q1624" s="30"/>
      <c r="R1624" s="30"/>
      <c r="S1624" s="30"/>
      <c r="T1624" s="30"/>
      <c r="U1624" s="30"/>
      <c r="V1624" s="30"/>
      <c r="W1624" s="30"/>
    </row>
    <row r="1625" spans="8:23" x14ac:dyDescent="0.25">
      <c r="H1625" s="496"/>
      <c r="M1625" s="494"/>
      <c r="N1625" s="30"/>
      <c r="O1625" s="30"/>
      <c r="P1625" s="30"/>
      <c r="Q1625" s="30"/>
      <c r="R1625" s="30"/>
      <c r="S1625" s="30"/>
      <c r="T1625" s="30"/>
      <c r="U1625" s="30"/>
      <c r="V1625" s="30"/>
      <c r="W1625" s="30"/>
    </row>
    <row r="1626" spans="8:23" x14ac:dyDescent="0.25">
      <c r="H1626" s="496"/>
      <c r="M1626" s="494"/>
      <c r="N1626" s="30"/>
      <c r="O1626" s="30"/>
      <c r="P1626" s="30"/>
      <c r="Q1626" s="30"/>
      <c r="R1626" s="30"/>
      <c r="S1626" s="30"/>
      <c r="T1626" s="30"/>
      <c r="U1626" s="30"/>
      <c r="V1626" s="30"/>
      <c r="W1626" s="30"/>
    </row>
    <row r="1627" spans="8:23" x14ac:dyDescent="0.25">
      <c r="H1627" s="496"/>
      <c r="M1627" s="494"/>
      <c r="N1627" s="30"/>
      <c r="O1627" s="30"/>
      <c r="P1627" s="30"/>
      <c r="Q1627" s="30"/>
      <c r="R1627" s="30"/>
      <c r="S1627" s="30"/>
      <c r="T1627" s="30"/>
      <c r="U1627" s="30"/>
      <c r="V1627" s="30"/>
      <c r="W1627" s="30"/>
    </row>
    <row r="1628" spans="8:23" x14ac:dyDescent="0.25">
      <c r="H1628" s="496"/>
      <c r="M1628" s="494"/>
      <c r="N1628" s="30"/>
      <c r="O1628" s="30"/>
      <c r="P1628" s="30"/>
      <c r="Q1628" s="30"/>
      <c r="R1628" s="30"/>
      <c r="S1628" s="30"/>
      <c r="T1628" s="30"/>
      <c r="U1628" s="30"/>
      <c r="V1628" s="30"/>
      <c r="W1628" s="30"/>
    </row>
    <row r="1629" spans="8:23" x14ac:dyDescent="0.25">
      <c r="H1629" s="496"/>
      <c r="M1629" s="494"/>
      <c r="N1629" s="30"/>
      <c r="O1629" s="30"/>
      <c r="P1629" s="30"/>
      <c r="Q1629" s="30"/>
      <c r="R1629" s="30"/>
      <c r="S1629" s="30"/>
      <c r="T1629" s="30"/>
      <c r="U1629" s="30"/>
      <c r="V1629" s="30"/>
      <c r="W1629" s="30"/>
    </row>
    <row r="1630" spans="8:23" x14ac:dyDescent="0.25">
      <c r="H1630" s="496"/>
      <c r="M1630" s="494"/>
      <c r="N1630" s="30"/>
      <c r="O1630" s="30"/>
      <c r="P1630" s="30"/>
      <c r="Q1630" s="30"/>
      <c r="R1630" s="30"/>
      <c r="S1630" s="30"/>
      <c r="T1630" s="30"/>
      <c r="U1630" s="30"/>
      <c r="V1630" s="30"/>
      <c r="W1630" s="30"/>
    </row>
    <row r="1631" spans="8:23" x14ac:dyDescent="0.25">
      <c r="H1631" s="496"/>
      <c r="M1631" s="494"/>
      <c r="N1631" s="30"/>
      <c r="O1631" s="30"/>
      <c r="P1631" s="30"/>
      <c r="Q1631" s="30"/>
      <c r="R1631" s="30"/>
      <c r="S1631" s="30"/>
      <c r="T1631" s="30"/>
      <c r="U1631" s="30"/>
      <c r="V1631" s="30"/>
      <c r="W1631" s="30"/>
    </row>
    <row r="1632" spans="8:23" x14ac:dyDescent="0.25">
      <c r="H1632" s="496"/>
      <c r="M1632" s="494"/>
      <c r="N1632" s="30"/>
      <c r="O1632" s="30"/>
      <c r="P1632" s="30"/>
      <c r="Q1632" s="30"/>
      <c r="R1632" s="30"/>
      <c r="S1632" s="30"/>
      <c r="T1632" s="30"/>
      <c r="U1632" s="30"/>
      <c r="V1632" s="30"/>
      <c r="W1632" s="30"/>
    </row>
    <row r="1633" spans="8:23" x14ac:dyDescent="0.25">
      <c r="H1633" s="496"/>
      <c r="M1633" s="494"/>
      <c r="N1633" s="30"/>
      <c r="O1633" s="30"/>
      <c r="P1633" s="30"/>
      <c r="Q1633" s="30"/>
      <c r="R1633" s="30"/>
      <c r="S1633" s="30"/>
      <c r="T1633" s="30"/>
      <c r="U1633" s="30"/>
      <c r="V1633" s="30"/>
      <c r="W1633" s="30"/>
    </row>
    <row r="1634" spans="8:23" x14ac:dyDescent="0.25">
      <c r="H1634" s="496"/>
      <c r="M1634" s="494"/>
      <c r="N1634" s="30"/>
      <c r="O1634" s="30"/>
      <c r="P1634" s="30"/>
      <c r="Q1634" s="30"/>
      <c r="R1634" s="30"/>
      <c r="S1634" s="30"/>
      <c r="T1634" s="30"/>
      <c r="U1634" s="30"/>
      <c r="V1634" s="30"/>
      <c r="W1634" s="30"/>
    </row>
    <row r="1635" spans="8:23" x14ac:dyDescent="0.25">
      <c r="H1635" s="496"/>
      <c r="M1635" s="494"/>
      <c r="N1635" s="30"/>
      <c r="O1635" s="30"/>
      <c r="P1635" s="30"/>
      <c r="Q1635" s="30"/>
      <c r="R1635" s="30"/>
      <c r="S1635" s="30"/>
      <c r="T1635" s="30"/>
      <c r="U1635" s="30"/>
      <c r="V1635" s="30"/>
      <c r="W1635" s="30"/>
    </row>
    <row r="1636" spans="8:23" x14ac:dyDescent="0.25">
      <c r="H1636" s="496"/>
      <c r="M1636" s="494"/>
      <c r="N1636" s="30"/>
      <c r="O1636" s="30"/>
      <c r="P1636" s="30"/>
      <c r="Q1636" s="30"/>
      <c r="R1636" s="30"/>
      <c r="S1636" s="30"/>
      <c r="T1636" s="30"/>
      <c r="U1636" s="30"/>
      <c r="V1636" s="30"/>
      <c r="W1636" s="30"/>
    </row>
    <row r="1637" spans="8:23" x14ac:dyDescent="0.25">
      <c r="H1637" s="496"/>
      <c r="M1637" s="494"/>
      <c r="N1637" s="30"/>
      <c r="O1637" s="30"/>
      <c r="P1637" s="30"/>
      <c r="Q1637" s="30"/>
      <c r="R1637" s="30"/>
      <c r="S1637" s="30"/>
      <c r="T1637" s="30"/>
      <c r="U1637" s="30"/>
      <c r="V1637" s="30"/>
      <c r="W1637" s="30"/>
    </row>
    <row r="1638" spans="8:23" x14ac:dyDescent="0.25">
      <c r="H1638" s="496"/>
      <c r="M1638" s="494"/>
      <c r="N1638" s="30"/>
      <c r="O1638" s="30"/>
      <c r="P1638" s="30"/>
      <c r="Q1638" s="30"/>
      <c r="R1638" s="30"/>
      <c r="S1638" s="30"/>
      <c r="T1638" s="30"/>
      <c r="U1638" s="30"/>
      <c r="V1638" s="30"/>
      <c r="W1638" s="30"/>
    </row>
    <row r="1639" spans="8:23" x14ac:dyDescent="0.25">
      <c r="H1639" s="496"/>
      <c r="M1639" s="494"/>
      <c r="N1639" s="30"/>
      <c r="O1639" s="30"/>
      <c r="P1639" s="30"/>
      <c r="Q1639" s="30"/>
      <c r="R1639" s="30"/>
      <c r="S1639" s="30"/>
      <c r="T1639" s="30"/>
      <c r="U1639" s="30"/>
      <c r="V1639" s="30"/>
      <c r="W1639" s="30"/>
    </row>
    <row r="1640" spans="8:23" x14ac:dyDescent="0.25">
      <c r="H1640" s="496"/>
      <c r="M1640" s="494"/>
      <c r="N1640" s="30"/>
      <c r="O1640" s="30"/>
      <c r="P1640" s="30"/>
      <c r="Q1640" s="30"/>
      <c r="R1640" s="30"/>
      <c r="S1640" s="30"/>
      <c r="T1640" s="30"/>
      <c r="U1640" s="30"/>
      <c r="V1640" s="30"/>
      <c r="W1640" s="30"/>
    </row>
    <row r="1641" spans="8:23" x14ac:dyDescent="0.25">
      <c r="H1641" s="496"/>
      <c r="M1641" s="494"/>
      <c r="N1641" s="30"/>
      <c r="O1641" s="30"/>
      <c r="P1641" s="30"/>
      <c r="Q1641" s="30"/>
      <c r="R1641" s="30"/>
      <c r="S1641" s="30"/>
      <c r="T1641" s="30"/>
      <c r="U1641" s="30"/>
      <c r="V1641" s="30"/>
      <c r="W1641" s="30"/>
    </row>
    <row r="1642" spans="8:23" x14ac:dyDescent="0.25">
      <c r="H1642" s="496"/>
      <c r="M1642" s="494"/>
      <c r="N1642" s="30"/>
      <c r="O1642" s="30"/>
      <c r="P1642" s="30"/>
      <c r="Q1642" s="30"/>
      <c r="R1642" s="30"/>
      <c r="S1642" s="30"/>
      <c r="T1642" s="30"/>
      <c r="U1642" s="30"/>
      <c r="V1642" s="30"/>
      <c r="W1642" s="30"/>
    </row>
    <row r="1643" spans="8:23" x14ac:dyDescent="0.25">
      <c r="H1643" s="496"/>
      <c r="M1643" s="494"/>
      <c r="N1643" s="30"/>
      <c r="O1643" s="30"/>
      <c r="P1643" s="30"/>
      <c r="Q1643" s="30"/>
      <c r="R1643" s="30"/>
      <c r="S1643" s="30"/>
      <c r="T1643" s="30"/>
      <c r="U1643" s="30"/>
      <c r="V1643" s="30"/>
      <c r="W1643" s="30"/>
    </row>
    <row r="1644" spans="8:23" x14ac:dyDescent="0.25">
      <c r="H1644" s="496"/>
      <c r="M1644" s="494"/>
      <c r="N1644" s="30"/>
      <c r="O1644" s="30"/>
      <c r="P1644" s="30"/>
      <c r="Q1644" s="30"/>
      <c r="R1644" s="30"/>
      <c r="S1644" s="30"/>
      <c r="T1644" s="30"/>
      <c r="U1644" s="30"/>
      <c r="V1644" s="30"/>
      <c r="W1644" s="30"/>
    </row>
    <row r="1645" spans="8:23" x14ac:dyDescent="0.25">
      <c r="H1645" s="496"/>
      <c r="M1645" s="494"/>
      <c r="N1645" s="30"/>
      <c r="O1645" s="30"/>
      <c r="P1645" s="30"/>
      <c r="Q1645" s="30"/>
      <c r="R1645" s="30"/>
      <c r="S1645" s="30"/>
      <c r="T1645" s="30"/>
      <c r="U1645" s="30"/>
      <c r="V1645" s="30"/>
      <c r="W1645" s="30"/>
    </row>
    <row r="1646" spans="8:23" x14ac:dyDescent="0.25">
      <c r="H1646" s="496"/>
      <c r="M1646" s="494"/>
      <c r="N1646" s="30"/>
      <c r="O1646" s="30"/>
      <c r="P1646" s="30"/>
      <c r="Q1646" s="30"/>
      <c r="R1646" s="30"/>
      <c r="S1646" s="30"/>
      <c r="T1646" s="30"/>
      <c r="U1646" s="30"/>
      <c r="V1646" s="30"/>
      <c r="W1646" s="30"/>
    </row>
    <row r="1647" spans="8:23" x14ac:dyDescent="0.25">
      <c r="H1647" s="496"/>
      <c r="M1647" s="494"/>
      <c r="N1647" s="30"/>
      <c r="O1647" s="30"/>
      <c r="P1647" s="30"/>
      <c r="Q1647" s="30"/>
      <c r="R1647" s="30"/>
      <c r="S1647" s="30"/>
      <c r="T1647" s="30"/>
      <c r="U1647" s="30"/>
      <c r="V1647" s="30"/>
      <c r="W1647" s="30"/>
    </row>
    <row r="1648" spans="8:23" x14ac:dyDescent="0.25">
      <c r="H1648" s="496"/>
      <c r="M1648" s="494"/>
      <c r="N1648" s="30"/>
      <c r="O1648" s="30"/>
      <c r="P1648" s="30"/>
      <c r="Q1648" s="30"/>
      <c r="R1648" s="30"/>
      <c r="S1648" s="30"/>
      <c r="T1648" s="30"/>
      <c r="U1648" s="30"/>
      <c r="V1648" s="30"/>
      <c r="W1648" s="30"/>
    </row>
    <row r="1649" spans="8:23" x14ac:dyDescent="0.25">
      <c r="H1649" s="496"/>
      <c r="M1649" s="494"/>
      <c r="N1649" s="30"/>
      <c r="O1649" s="30"/>
      <c r="P1649" s="30"/>
      <c r="Q1649" s="30"/>
      <c r="R1649" s="30"/>
      <c r="S1649" s="30"/>
      <c r="T1649" s="30"/>
      <c r="U1649" s="30"/>
      <c r="V1649" s="30"/>
      <c r="W1649" s="30"/>
    </row>
    <row r="1650" spans="8:23" x14ac:dyDescent="0.25">
      <c r="H1650" s="496"/>
      <c r="M1650" s="494"/>
      <c r="N1650" s="30"/>
      <c r="O1650" s="30"/>
      <c r="P1650" s="30"/>
      <c r="Q1650" s="30"/>
      <c r="R1650" s="30"/>
      <c r="S1650" s="30"/>
      <c r="T1650" s="30"/>
      <c r="U1650" s="30"/>
      <c r="V1650" s="30"/>
      <c r="W1650" s="30"/>
    </row>
    <row r="1651" spans="8:23" x14ac:dyDescent="0.25">
      <c r="H1651" s="496"/>
      <c r="M1651" s="494"/>
      <c r="N1651" s="30"/>
      <c r="O1651" s="30"/>
      <c r="P1651" s="30"/>
      <c r="Q1651" s="30"/>
      <c r="R1651" s="30"/>
      <c r="S1651" s="30"/>
      <c r="T1651" s="30"/>
      <c r="U1651" s="30"/>
      <c r="V1651" s="30"/>
      <c r="W1651" s="30"/>
    </row>
    <row r="1652" spans="8:23" x14ac:dyDescent="0.25">
      <c r="H1652" s="496"/>
      <c r="M1652" s="494"/>
      <c r="N1652" s="30"/>
      <c r="O1652" s="30"/>
      <c r="P1652" s="30"/>
      <c r="Q1652" s="30"/>
      <c r="R1652" s="30"/>
      <c r="S1652" s="30"/>
      <c r="T1652" s="30"/>
      <c r="U1652" s="30"/>
      <c r="V1652" s="30"/>
      <c r="W1652" s="30"/>
    </row>
    <row r="1653" spans="8:23" x14ac:dyDescent="0.25">
      <c r="H1653" s="496"/>
      <c r="M1653" s="494"/>
      <c r="N1653" s="30"/>
      <c r="O1653" s="30"/>
      <c r="P1653" s="30"/>
      <c r="Q1653" s="30"/>
      <c r="R1653" s="30"/>
      <c r="S1653" s="30"/>
      <c r="T1653" s="30"/>
      <c r="U1653" s="30"/>
      <c r="V1653" s="30"/>
      <c r="W1653" s="30"/>
    </row>
    <row r="1654" spans="8:23" x14ac:dyDescent="0.25">
      <c r="H1654" s="496"/>
      <c r="M1654" s="494"/>
      <c r="N1654" s="30"/>
      <c r="O1654" s="30"/>
      <c r="P1654" s="30"/>
      <c r="Q1654" s="30"/>
      <c r="R1654" s="30"/>
      <c r="S1654" s="30"/>
      <c r="T1654" s="30"/>
      <c r="U1654" s="30"/>
      <c r="V1654" s="30"/>
      <c r="W1654" s="30"/>
    </row>
    <row r="1655" spans="8:23" x14ac:dyDescent="0.25">
      <c r="H1655" s="496"/>
      <c r="M1655" s="494"/>
      <c r="N1655" s="30"/>
      <c r="O1655" s="30"/>
      <c r="P1655" s="30"/>
      <c r="Q1655" s="30"/>
      <c r="R1655" s="30"/>
      <c r="S1655" s="30"/>
      <c r="T1655" s="30"/>
      <c r="U1655" s="30"/>
      <c r="V1655" s="30"/>
      <c r="W1655" s="30"/>
    </row>
    <row r="1656" spans="8:23" x14ac:dyDescent="0.25">
      <c r="H1656" s="496"/>
      <c r="M1656" s="494"/>
      <c r="N1656" s="30"/>
      <c r="O1656" s="30"/>
      <c r="P1656" s="30"/>
      <c r="Q1656" s="30"/>
      <c r="R1656" s="30"/>
      <c r="S1656" s="30"/>
      <c r="T1656" s="30"/>
      <c r="U1656" s="30"/>
      <c r="V1656" s="30"/>
      <c r="W1656" s="30"/>
    </row>
    <row r="1657" spans="8:23" x14ac:dyDescent="0.25">
      <c r="H1657" s="496"/>
      <c r="M1657" s="494"/>
      <c r="N1657" s="30"/>
      <c r="O1657" s="30"/>
      <c r="P1657" s="30"/>
      <c r="Q1657" s="30"/>
      <c r="R1657" s="30"/>
      <c r="S1657" s="30"/>
      <c r="T1657" s="30"/>
      <c r="U1657" s="30"/>
      <c r="V1657" s="30"/>
      <c r="W1657" s="30"/>
    </row>
    <row r="1658" spans="8:23" x14ac:dyDescent="0.25">
      <c r="H1658" s="496"/>
      <c r="M1658" s="494"/>
      <c r="N1658" s="30"/>
      <c r="O1658" s="30"/>
      <c r="P1658" s="30"/>
      <c r="Q1658" s="30"/>
      <c r="R1658" s="30"/>
      <c r="S1658" s="30"/>
      <c r="T1658" s="30"/>
      <c r="U1658" s="30"/>
      <c r="V1658" s="30"/>
      <c r="W1658" s="30"/>
    </row>
    <row r="1659" spans="8:23" x14ac:dyDescent="0.25">
      <c r="H1659" s="496"/>
      <c r="M1659" s="494"/>
      <c r="N1659" s="30"/>
      <c r="O1659" s="30"/>
      <c r="P1659" s="30"/>
      <c r="Q1659" s="30"/>
      <c r="R1659" s="30"/>
      <c r="S1659" s="30"/>
      <c r="T1659" s="30"/>
      <c r="U1659" s="30"/>
      <c r="V1659" s="30"/>
      <c r="W1659" s="30"/>
    </row>
    <row r="1660" spans="8:23" x14ac:dyDescent="0.25">
      <c r="H1660" s="496"/>
      <c r="M1660" s="494"/>
      <c r="N1660" s="30"/>
      <c r="O1660" s="30"/>
      <c r="P1660" s="30"/>
      <c r="Q1660" s="30"/>
      <c r="R1660" s="30"/>
      <c r="S1660" s="30"/>
      <c r="T1660" s="30"/>
      <c r="U1660" s="30"/>
      <c r="V1660" s="30"/>
      <c r="W1660" s="30"/>
    </row>
    <row r="1661" spans="8:23" x14ac:dyDescent="0.25">
      <c r="H1661" s="496"/>
      <c r="M1661" s="494"/>
      <c r="N1661" s="30"/>
      <c r="O1661" s="30"/>
      <c r="P1661" s="30"/>
      <c r="Q1661" s="30"/>
      <c r="R1661" s="30"/>
      <c r="S1661" s="30"/>
      <c r="T1661" s="30"/>
      <c r="U1661" s="30"/>
      <c r="V1661" s="30"/>
      <c r="W1661" s="30"/>
    </row>
    <row r="1662" spans="8:23" x14ac:dyDescent="0.25">
      <c r="H1662" s="496"/>
      <c r="M1662" s="494"/>
      <c r="N1662" s="30"/>
      <c r="O1662" s="30"/>
      <c r="P1662" s="30"/>
      <c r="Q1662" s="30"/>
      <c r="R1662" s="30"/>
      <c r="S1662" s="30"/>
      <c r="T1662" s="30"/>
      <c r="U1662" s="30"/>
      <c r="V1662" s="30"/>
      <c r="W1662" s="30"/>
    </row>
    <row r="1663" spans="8:23" x14ac:dyDescent="0.25">
      <c r="H1663" s="496"/>
      <c r="M1663" s="494"/>
      <c r="N1663" s="30"/>
      <c r="O1663" s="30"/>
      <c r="P1663" s="30"/>
      <c r="Q1663" s="30"/>
      <c r="R1663" s="30"/>
      <c r="S1663" s="30"/>
      <c r="T1663" s="30"/>
      <c r="U1663" s="30"/>
      <c r="V1663" s="30"/>
      <c r="W1663" s="30"/>
    </row>
    <row r="1664" spans="8:23" x14ac:dyDescent="0.25">
      <c r="H1664" s="496"/>
      <c r="M1664" s="494"/>
      <c r="N1664" s="30"/>
      <c r="O1664" s="30"/>
      <c r="P1664" s="30"/>
      <c r="Q1664" s="30"/>
      <c r="R1664" s="30"/>
      <c r="S1664" s="30"/>
      <c r="T1664" s="30"/>
      <c r="U1664" s="30"/>
      <c r="V1664" s="30"/>
      <c r="W1664" s="30"/>
    </row>
    <row r="1665" spans="8:23" x14ac:dyDescent="0.25">
      <c r="H1665" s="496"/>
      <c r="M1665" s="494"/>
      <c r="N1665" s="30"/>
      <c r="O1665" s="30"/>
      <c r="P1665" s="30"/>
      <c r="Q1665" s="30"/>
      <c r="R1665" s="30"/>
      <c r="S1665" s="30"/>
      <c r="T1665" s="30"/>
      <c r="U1665" s="30"/>
      <c r="V1665" s="30"/>
      <c r="W1665" s="30"/>
    </row>
    <row r="1666" spans="8:23" x14ac:dyDescent="0.25">
      <c r="H1666" s="496"/>
      <c r="M1666" s="494"/>
      <c r="N1666" s="30"/>
      <c r="O1666" s="30"/>
      <c r="P1666" s="30"/>
      <c r="Q1666" s="30"/>
      <c r="R1666" s="30"/>
      <c r="S1666" s="30"/>
      <c r="T1666" s="30"/>
      <c r="U1666" s="30"/>
      <c r="V1666" s="30"/>
      <c r="W1666" s="30"/>
    </row>
    <row r="1667" spans="8:23" x14ac:dyDescent="0.25">
      <c r="H1667" s="496"/>
      <c r="M1667" s="494"/>
      <c r="N1667" s="30"/>
      <c r="O1667" s="30"/>
      <c r="P1667" s="30"/>
      <c r="Q1667" s="30"/>
      <c r="R1667" s="30"/>
      <c r="S1667" s="30"/>
      <c r="T1667" s="30"/>
      <c r="U1667" s="30"/>
      <c r="V1667" s="30"/>
      <c r="W1667" s="30"/>
    </row>
    <row r="1668" spans="8:23" x14ac:dyDescent="0.25">
      <c r="H1668" s="496"/>
      <c r="M1668" s="494"/>
      <c r="N1668" s="30"/>
      <c r="O1668" s="30"/>
      <c r="P1668" s="30"/>
      <c r="Q1668" s="30"/>
      <c r="R1668" s="30"/>
      <c r="S1668" s="30"/>
      <c r="T1668" s="30"/>
      <c r="U1668" s="30"/>
      <c r="V1668" s="30"/>
      <c r="W1668" s="30"/>
    </row>
    <row r="1669" spans="8:23" x14ac:dyDescent="0.25">
      <c r="H1669" s="496"/>
      <c r="M1669" s="494"/>
      <c r="N1669" s="30"/>
      <c r="O1669" s="30"/>
      <c r="P1669" s="30"/>
      <c r="Q1669" s="30"/>
      <c r="R1669" s="30"/>
      <c r="S1669" s="30"/>
      <c r="T1669" s="30"/>
      <c r="U1669" s="30"/>
      <c r="V1669" s="30"/>
      <c r="W1669" s="30"/>
    </row>
    <row r="1670" spans="8:23" x14ac:dyDescent="0.25">
      <c r="H1670" s="496"/>
      <c r="M1670" s="494"/>
      <c r="N1670" s="30"/>
      <c r="O1670" s="30"/>
      <c r="P1670" s="30"/>
      <c r="Q1670" s="30"/>
      <c r="R1670" s="30"/>
      <c r="S1670" s="30"/>
      <c r="T1670" s="30"/>
      <c r="U1670" s="30"/>
      <c r="V1670" s="30"/>
      <c r="W1670" s="30"/>
    </row>
    <row r="1671" spans="8:23" x14ac:dyDescent="0.25">
      <c r="H1671" s="496"/>
      <c r="M1671" s="494"/>
      <c r="N1671" s="30"/>
      <c r="O1671" s="30"/>
      <c r="P1671" s="30"/>
      <c r="Q1671" s="30"/>
      <c r="R1671" s="30"/>
      <c r="S1671" s="30"/>
      <c r="T1671" s="30"/>
      <c r="U1671" s="30"/>
      <c r="V1671" s="30"/>
      <c r="W1671" s="30"/>
    </row>
    <row r="1672" spans="8:23" x14ac:dyDescent="0.25">
      <c r="H1672" s="496"/>
      <c r="M1672" s="494"/>
      <c r="N1672" s="30"/>
      <c r="O1672" s="30"/>
      <c r="P1672" s="30"/>
      <c r="Q1672" s="30"/>
      <c r="R1672" s="30"/>
      <c r="S1672" s="30"/>
      <c r="T1672" s="30"/>
      <c r="U1672" s="30"/>
      <c r="V1672" s="30"/>
      <c r="W1672" s="30"/>
    </row>
    <row r="1673" spans="8:23" x14ac:dyDescent="0.25">
      <c r="H1673" s="496"/>
      <c r="M1673" s="494"/>
      <c r="N1673" s="30"/>
      <c r="O1673" s="30"/>
      <c r="P1673" s="30"/>
      <c r="Q1673" s="30"/>
      <c r="R1673" s="30"/>
      <c r="S1673" s="30"/>
      <c r="T1673" s="30"/>
      <c r="U1673" s="30"/>
      <c r="V1673" s="30"/>
      <c r="W1673" s="30"/>
    </row>
    <row r="1674" spans="8:23" x14ac:dyDescent="0.25">
      <c r="H1674" s="496"/>
      <c r="M1674" s="494"/>
      <c r="N1674" s="30"/>
      <c r="O1674" s="30"/>
      <c r="P1674" s="30"/>
      <c r="Q1674" s="30"/>
      <c r="R1674" s="30"/>
      <c r="S1674" s="30"/>
      <c r="T1674" s="30"/>
      <c r="U1674" s="30"/>
      <c r="V1674" s="30"/>
      <c r="W1674" s="30"/>
    </row>
    <row r="1675" spans="8:23" x14ac:dyDescent="0.25">
      <c r="H1675" s="496"/>
      <c r="M1675" s="494"/>
      <c r="N1675" s="30"/>
      <c r="O1675" s="30"/>
      <c r="P1675" s="30"/>
      <c r="Q1675" s="30"/>
      <c r="R1675" s="30"/>
      <c r="S1675" s="30"/>
      <c r="T1675" s="30"/>
      <c r="U1675" s="30"/>
      <c r="V1675" s="30"/>
      <c r="W1675" s="30"/>
    </row>
    <row r="1676" spans="8:23" x14ac:dyDescent="0.25">
      <c r="H1676" s="496"/>
      <c r="M1676" s="494"/>
      <c r="N1676" s="30"/>
      <c r="O1676" s="30"/>
      <c r="P1676" s="30"/>
      <c r="Q1676" s="30"/>
      <c r="R1676" s="30"/>
      <c r="S1676" s="30"/>
      <c r="T1676" s="30"/>
      <c r="U1676" s="30"/>
      <c r="V1676" s="30"/>
      <c r="W1676" s="30"/>
    </row>
    <row r="1677" spans="8:23" x14ac:dyDescent="0.25">
      <c r="H1677" s="496"/>
      <c r="M1677" s="494"/>
      <c r="N1677" s="30"/>
      <c r="O1677" s="30"/>
      <c r="P1677" s="30"/>
      <c r="Q1677" s="30"/>
      <c r="R1677" s="30"/>
      <c r="S1677" s="30"/>
      <c r="T1677" s="30"/>
      <c r="U1677" s="30"/>
      <c r="V1677" s="30"/>
      <c r="W1677" s="30"/>
    </row>
    <row r="1678" spans="8:23" x14ac:dyDescent="0.25">
      <c r="H1678" s="496"/>
      <c r="M1678" s="494"/>
      <c r="N1678" s="30"/>
      <c r="O1678" s="30"/>
      <c r="P1678" s="30"/>
      <c r="Q1678" s="30"/>
      <c r="R1678" s="30"/>
      <c r="S1678" s="30"/>
      <c r="T1678" s="30"/>
      <c r="U1678" s="30"/>
      <c r="V1678" s="30"/>
      <c r="W1678" s="30"/>
    </row>
    <row r="1679" spans="8:23" x14ac:dyDescent="0.25">
      <c r="H1679" s="496"/>
      <c r="M1679" s="494"/>
      <c r="N1679" s="30"/>
      <c r="O1679" s="30"/>
      <c r="P1679" s="30"/>
      <c r="Q1679" s="30"/>
      <c r="R1679" s="30"/>
      <c r="S1679" s="30"/>
      <c r="T1679" s="30"/>
      <c r="U1679" s="30"/>
      <c r="V1679" s="30"/>
      <c r="W1679" s="30"/>
    </row>
    <row r="1680" spans="8:23" x14ac:dyDescent="0.25">
      <c r="H1680" s="496"/>
      <c r="M1680" s="494"/>
      <c r="N1680" s="30"/>
      <c r="O1680" s="30"/>
      <c r="P1680" s="30"/>
      <c r="Q1680" s="30"/>
      <c r="R1680" s="30"/>
      <c r="S1680" s="30"/>
      <c r="T1680" s="30"/>
      <c r="U1680" s="30"/>
      <c r="V1680" s="30"/>
      <c r="W1680" s="30"/>
    </row>
    <row r="1681" spans="8:23" x14ac:dyDescent="0.25">
      <c r="H1681" s="496"/>
      <c r="M1681" s="494"/>
      <c r="N1681" s="30"/>
      <c r="O1681" s="30"/>
      <c r="P1681" s="30"/>
      <c r="Q1681" s="30"/>
      <c r="R1681" s="30"/>
      <c r="S1681" s="30"/>
      <c r="T1681" s="30"/>
      <c r="U1681" s="30"/>
      <c r="V1681" s="30"/>
      <c r="W1681" s="30"/>
    </row>
    <row r="1682" spans="8:23" x14ac:dyDescent="0.25">
      <c r="H1682" s="496"/>
      <c r="M1682" s="494"/>
      <c r="N1682" s="30"/>
      <c r="O1682" s="30"/>
      <c r="P1682" s="30"/>
      <c r="Q1682" s="30"/>
      <c r="R1682" s="30"/>
      <c r="S1682" s="30"/>
      <c r="T1682" s="30"/>
      <c r="U1682" s="30"/>
      <c r="V1682" s="30"/>
      <c r="W1682" s="30"/>
    </row>
    <row r="1683" spans="8:23" x14ac:dyDescent="0.25">
      <c r="H1683" s="496"/>
      <c r="M1683" s="494"/>
      <c r="N1683" s="30"/>
      <c r="O1683" s="30"/>
      <c r="P1683" s="30"/>
      <c r="Q1683" s="30"/>
      <c r="R1683" s="30"/>
      <c r="S1683" s="30"/>
      <c r="T1683" s="30"/>
      <c r="U1683" s="30"/>
      <c r="V1683" s="30"/>
      <c r="W1683" s="30"/>
    </row>
    <row r="1684" spans="8:23" x14ac:dyDescent="0.25">
      <c r="H1684" s="496"/>
      <c r="M1684" s="494"/>
      <c r="N1684" s="30"/>
      <c r="O1684" s="30"/>
      <c r="P1684" s="30"/>
      <c r="Q1684" s="30"/>
      <c r="R1684" s="30"/>
      <c r="S1684" s="30"/>
      <c r="T1684" s="30"/>
      <c r="U1684" s="30"/>
      <c r="V1684" s="30"/>
      <c r="W1684" s="30"/>
    </row>
    <row r="1685" spans="8:23" x14ac:dyDescent="0.25">
      <c r="H1685" s="496"/>
      <c r="M1685" s="494"/>
      <c r="N1685" s="30"/>
      <c r="O1685" s="30"/>
      <c r="P1685" s="30"/>
      <c r="Q1685" s="30"/>
      <c r="R1685" s="30"/>
      <c r="S1685" s="30"/>
      <c r="T1685" s="30"/>
      <c r="U1685" s="30"/>
      <c r="V1685" s="30"/>
      <c r="W1685" s="30"/>
    </row>
    <row r="1686" spans="8:23" x14ac:dyDescent="0.25">
      <c r="H1686" s="496"/>
      <c r="M1686" s="494"/>
      <c r="N1686" s="30"/>
      <c r="O1686" s="30"/>
      <c r="P1686" s="30"/>
      <c r="Q1686" s="30"/>
      <c r="R1686" s="30"/>
      <c r="S1686" s="30"/>
      <c r="T1686" s="30"/>
      <c r="U1686" s="30"/>
      <c r="V1686" s="30"/>
      <c r="W1686" s="30"/>
    </row>
    <row r="1687" spans="8:23" x14ac:dyDescent="0.25">
      <c r="H1687" s="496"/>
      <c r="M1687" s="494"/>
      <c r="N1687" s="30"/>
      <c r="O1687" s="30"/>
      <c r="P1687" s="30"/>
      <c r="Q1687" s="30"/>
      <c r="R1687" s="30"/>
      <c r="S1687" s="30"/>
      <c r="T1687" s="30"/>
      <c r="U1687" s="30"/>
      <c r="V1687" s="30"/>
      <c r="W1687" s="30"/>
    </row>
    <row r="1688" spans="8:23" x14ac:dyDescent="0.25">
      <c r="H1688" s="496"/>
      <c r="M1688" s="494"/>
      <c r="N1688" s="30"/>
      <c r="O1688" s="30"/>
      <c r="P1688" s="30"/>
      <c r="Q1688" s="30"/>
      <c r="R1688" s="30"/>
      <c r="S1688" s="30"/>
      <c r="T1688" s="30"/>
      <c r="U1688" s="30"/>
      <c r="V1688" s="30"/>
      <c r="W1688" s="30"/>
    </row>
    <row r="1689" spans="8:23" x14ac:dyDescent="0.25">
      <c r="H1689" s="496"/>
      <c r="M1689" s="494"/>
      <c r="N1689" s="30"/>
      <c r="O1689" s="30"/>
      <c r="P1689" s="30"/>
      <c r="Q1689" s="30"/>
      <c r="R1689" s="30"/>
      <c r="S1689" s="30"/>
      <c r="T1689" s="30"/>
      <c r="U1689" s="30"/>
      <c r="V1689" s="30"/>
      <c r="W1689" s="30"/>
    </row>
    <row r="1690" spans="8:23" x14ac:dyDescent="0.25">
      <c r="H1690" s="496"/>
      <c r="M1690" s="494"/>
      <c r="N1690" s="30"/>
      <c r="O1690" s="30"/>
      <c r="P1690" s="30"/>
      <c r="Q1690" s="30"/>
      <c r="R1690" s="30"/>
      <c r="S1690" s="30"/>
      <c r="T1690" s="30"/>
      <c r="U1690" s="30"/>
      <c r="V1690" s="30"/>
      <c r="W1690" s="30"/>
    </row>
    <row r="1691" spans="8:23" x14ac:dyDescent="0.25">
      <c r="H1691" s="496"/>
      <c r="M1691" s="494"/>
      <c r="N1691" s="30"/>
      <c r="O1691" s="30"/>
      <c r="P1691" s="30"/>
      <c r="Q1691" s="30"/>
      <c r="R1691" s="30"/>
      <c r="S1691" s="30"/>
      <c r="T1691" s="30"/>
      <c r="U1691" s="30"/>
      <c r="V1691" s="30"/>
      <c r="W1691" s="30"/>
    </row>
    <row r="1692" spans="8:23" x14ac:dyDescent="0.25">
      <c r="H1692" s="496"/>
      <c r="M1692" s="494"/>
      <c r="N1692" s="30"/>
      <c r="O1692" s="30"/>
      <c r="P1692" s="30"/>
      <c r="Q1692" s="30"/>
      <c r="R1692" s="30"/>
      <c r="S1692" s="30"/>
      <c r="T1692" s="30"/>
      <c r="U1692" s="30"/>
      <c r="V1692" s="30"/>
      <c r="W1692" s="30"/>
    </row>
    <row r="1693" spans="8:23" x14ac:dyDescent="0.25">
      <c r="H1693" s="496"/>
      <c r="M1693" s="494"/>
      <c r="N1693" s="30"/>
      <c r="O1693" s="30"/>
      <c r="P1693" s="30"/>
      <c r="Q1693" s="30"/>
      <c r="R1693" s="30"/>
      <c r="S1693" s="30"/>
      <c r="T1693" s="30"/>
      <c r="U1693" s="30"/>
      <c r="V1693" s="30"/>
      <c r="W1693" s="30"/>
    </row>
    <row r="1694" spans="8:23" x14ac:dyDescent="0.25">
      <c r="H1694" s="496"/>
      <c r="M1694" s="494"/>
      <c r="N1694" s="30"/>
      <c r="O1694" s="30"/>
      <c r="P1694" s="30"/>
      <c r="Q1694" s="30"/>
      <c r="R1694" s="30"/>
      <c r="S1694" s="30"/>
      <c r="T1694" s="30"/>
      <c r="U1694" s="30"/>
      <c r="V1694" s="30"/>
      <c r="W1694" s="30"/>
    </row>
    <row r="1695" spans="8:23" x14ac:dyDescent="0.25">
      <c r="H1695" s="496"/>
      <c r="M1695" s="494"/>
      <c r="N1695" s="30"/>
      <c r="O1695" s="30"/>
      <c r="P1695" s="30"/>
      <c r="Q1695" s="30"/>
      <c r="R1695" s="30"/>
      <c r="S1695" s="30"/>
      <c r="T1695" s="30"/>
      <c r="U1695" s="30"/>
      <c r="V1695" s="30"/>
      <c r="W1695" s="30"/>
    </row>
    <row r="1696" spans="8:23" x14ac:dyDescent="0.25">
      <c r="H1696" s="496"/>
      <c r="M1696" s="494"/>
      <c r="N1696" s="30"/>
      <c r="O1696" s="30"/>
      <c r="P1696" s="30"/>
      <c r="Q1696" s="30"/>
      <c r="R1696" s="30"/>
      <c r="S1696" s="30"/>
      <c r="T1696" s="30"/>
      <c r="U1696" s="30"/>
      <c r="V1696" s="30"/>
      <c r="W1696" s="30"/>
    </row>
    <row r="1697" spans="8:23" x14ac:dyDescent="0.25">
      <c r="H1697" s="496"/>
      <c r="M1697" s="494"/>
      <c r="N1697" s="30"/>
      <c r="O1697" s="30"/>
      <c r="P1697" s="30"/>
      <c r="Q1697" s="30"/>
      <c r="R1697" s="30"/>
      <c r="S1697" s="30"/>
      <c r="T1697" s="30"/>
      <c r="U1697" s="30"/>
      <c r="V1697" s="30"/>
      <c r="W1697" s="30"/>
    </row>
    <row r="1698" spans="8:23" x14ac:dyDescent="0.25">
      <c r="H1698" s="496"/>
      <c r="M1698" s="494"/>
      <c r="N1698" s="30"/>
      <c r="O1698" s="30"/>
      <c r="P1698" s="30"/>
      <c r="Q1698" s="30"/>
      <c r="R1698" s="30"/>
      <c r="S1698" s="30"/>
      <c r="T1698" s="30"/>
      <c r="U1698" s="30"/>
      <c r="V1698" s="30"/>
      <c r="W1698" s="30"/>
    </row>
    <row r="1699" spans="8:23" x14ac:dyDescent="0.25">
      <c r="H1699" s="496"/>
      <c r="M1699" s="494"/>
      <c r="N1699" s="30"/>
      <c r="O1699" s="30"/>
      <c r="P1699" s="30"/>
      <c r="Q1699" s="30"/>
      <c r="R1699" s="30"/>
      <c r="S1699" s="30"/>
      <c r="T1699" s="30"/>
      <c r="U1699" s="30"/>
      <c r="V1699" s="30"/>
      <c r="W1699" s="30"/>
    </row>
    <row r="1700" spans="8:23" x14ac:dyDescent="0.25">
      <c r="H1700" s="496"/>
      <c r="M1700" s="494"/>
      <c r="N1700" s="30"/>
      <c r="O1700" s="30"/>
      <c r="P1700" s="30"/>
      <c r="Q1700" s="30"/>
      <c r="R1700" s="30"/>
      <c r="S1700" s="30"/>
      <c r="T1700" s="30"/>
      <c r="U1700" s="30"/>
      <c r="V1700" s="30"/>
      <c r="W1700" s="30"/>
    </row>
  </sheetData>
  <autoFilter ref="E1:M1085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8"/>
  <sheetViews>
    <sheetView showGridLines="0" workbookViewId="0">
      <selection activeCell="E35" sqref="E35"/>
    </sheetView>
  </sheetViews>
  <sheetFormatPr baseColWidth="10" defaultRowHeight="14.25" x14ac:dyDescent="0.2"/>
  <cols>
    <col min="1" max="1" width="22.42578125" style="15" customWidth="1"/>
    <col min="2" max="2" width="11.5703125" style="15" bestFit="1" customWidth="1"/>
    <col min="3" max="3" width="14.5703125" style="15" customWidth="1"/>
    <col min="4" max="4" width="31.42578125" style="15" customWidth="1"/>
    <col min="5" max="5" width="14.42578125" style="15" customWidth="1"/>
    <col min="6" max="6" width="14" style="15" customWidth="1"/>
    <col min="7" max="7" width="18" style="15" customWidth="1"/>
    <col min="8" max="8" width="16.5703125" style="15" customWidth="1"/>
    <col min="9" max="16384" width="11.42578125" style="15"/>
  </cols>
  <sheetData>
    <row r="1" spans="1:8" s="85" customFormat="1" x14ac:dyDescent="0.2">
      <c r="A1" s="285" t="s">
        <v>0</v>
      </c>
      <c r="B1" s="285" t="s">
        <v>158</v>
      </c>
      <c r="C1" s="285" t="s">
        <v>157</v>
      </c>
      <c r="D1" s="285" t="s">
        <v>156</v>
      </c>
      <c r="E1" s="285" t="s">
        <v>155</v>
      </c>
      <c r="F1" s="285" t="s">
        <v>154</v>
      </c>
      <c r="G1" s="285" t="s">
        <v>153</v>
      </c>
      <c r="H1" s="314" t="s">
        <v>223</v>
      </c>
    </row>
    <row r="2" spans="1:8" s="85" customFormat="1" x14ac:dyDescent="0.2">
      <c r="A2" s="130">
        <v>43922</v>
      </c>
      <c r="B2" s="42">
        <v>2</v>
      </c>
      <c r="C2" s="27">
        <v>52000</v>
      </c>
      <c r="D2" s="66">
        <v>89168.7</v>
      </c>
      <c r="E2" s="91">
        <f>C2/D2</f>
        <v>0.58316427176800834</v>
      </c>
      <c r="F2" s="27">
        <v>104000</v>
      </c>
      <c r="G2" s="65">
        <f>B2*E2</f>
        <v>1.1663285435360167</v>
      </c>
      <c r="H2" s="315">
        <f>G2</f>
        <v>1.1663285435360167</v>
      </c>
    </row>
    <row r="3" spans="1:8" s="85" customFormat="1" x14ac:dyDescent="0.2">
      <c r="A3" s="130">
        <v>43954</v>
      </c>
      <c r="B3" s="42">
        <v>1</v>
      </c>
      <c r="C3" s="27">
        <v>105000</v>
      </c>
      <c r="D3" s="66">
        <v>180022.62</v>
      </c>
      <c r="E3" s="91">
        <f>C3/D3</f>
        <v>0.58326003698868512</v>
      </c>
      <c r="F3" s="27">
        <v>105000</v>
      </c>
      <c r="G3" s="65">
        <f>B3*E3</f>
        <v>0.58326003698868512</v>
      </c>
      <c r="H3" s="315">
        <f>H2+G3</f>
        <v>1.7495885805247018</v>
      </c>
    </row>
    <row r="4" spans="1:8" s="85" customFormat="1" x14ac:dyDescent="0.2">
      <c r="A4" s="130">
        <v>43964</v>
      </c>
      <c r="B4" s="42">
        <v>2</v>
      </c>
      <c r="C4" s="27">
        <v>80000</v>
      </c>
      <c r="D4" s="66">
        <v>187704.89</v>
      </c>
      <c r="E4" s="91">
        <f>C4/D4</f>
        <v>0.42620093701341499</v>
      </c>
      <c r="F4" s="27">
        <v>160000</v>
      </c>
      <c r="G4" s="65">
        <f>B4*E4</f>
        <v>0.85240187402682999</v>
      </c>
      <c r="H4" s="315">
        <f t="shared" ref="H4:H6" si="0">H3+G4</f>
        <v>2.6019904545515318</v>
      </c>
    </row>
    <row r="5" spans="1:8" s="85" customFormat="1" x14ac:dyDescent="0.2">
      <c r="A5" s="130">
        <v>44056</v>
      </c>
      <c r="B5" s="42">
        <v>2</v>
      </c>
      <c r="C5" s="27">
        <v>133500</v>
      </c>
      <c r="D5" s="66">
        <v>298781.93</v>
      </c>
      <c r="E5" s="91">
        <f>C5/D5</f>
        <v>0.44681416978597066</v>
      </c>
      <c r="F5" s="27">
        <v>267267.00099999999</v>
      </c>
      <c r="G5" s="65">
        <f>B5*E5</f>
        <v>0.89362833957194132</v>
      </c>
      <c r="H5" s="315">
        <f t="shared" si="0"/>
        <v>3.4956187941234731</v>
      </c>
    </row>
    <row r="6" spans="1:8" s="85" customFormat="1" x14ac:dyDescent="0.2">
      <c r="A6" s="130">
        <v>44060</v>
      </c>
      <c r="B6" s="42">
        <v>1</v>
      </c>
      <c r="C6" s="27">
        <v>133500</v>
      </c>
      <c r="D6" s="66">
        <v>294821.82</v>
      </c>
      <c r="E6" s="91">
        <f>C6/D6</f>
        <v>0.45281587366905202</v>
      </c>
      <c r="F6" s="27">
        <v>133633.50099999999</v>
      </c>
      <c r="G6" s="65">
        <f>B6*E6</f>
        <v>0.45281587366905202</v>
      </c>
      <c r="H6" s="315">
        <f t="shared" si="0"/>
        <v>3.9484346677925251</v>
      </c>
    </row>
    <row r="8" spans="1:8" ht="18" x14ac:dyDescent="0.25">
      <c r="A8" s="86" t="s">
        <v>158</v>
      </c>
      <c r="B8" s="313">
        <f>SUM(B2:B7)</f>
        <v>8</v>
      </c>
      <c r="C8" s="86"/>
      <c r="D8" s="86" t="s">
        <v>228</v>
      </c>
      <c r="E8" s="289">
        <f>AVERAGE(E2:E6)</f>
        <v>0.49845105784502619</v>
      </c>
      <c r="F8" s="86"/>
      <c r="G8" s="362">
        <f>SUM(G2:G7)</f>
        <v>3.9484346677925251</v>
      </c>
      <c r="H8" s="8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09"/>
  <sheetViews>
    <sheetView showGridLines="0" topLeftCell="A82" workbookViewId="0">
      <selection activeCell="H108" sqref="H108"/>
    </sheetView>
  </sheetViews>
  <sheetFormatPr baseColWidth="10" defaultRowHeight="14.25" x14ac:dyDescent="0.2"/>
  <cols>
    <col min="1" max="1" width="17.5703125" style="318" customWidth="1"/>
    <col min="2" max="2" width="18.5703125" style="15" customWidth="1"/>
    <col min="3" max="3" width="17.5703125" style="15" customWidth="1"/>
    <col min="4" max="4" width="31" style="122" customWidth="1"/>
    <col min="5" max="5" width="18.5703125" style="15" customWidth="1"/>
    <col min="6" max="6" width="23.5703125" style="15" customWidth="1"/>
    <col min="7" max="7" width="24.28515625" style="15" customWidth="1"/>
    <col min="8" max="8" width="21.140625" style="122" customWidth="1"/>
    <col min="9" max="16384" width="11.42578125" style="15"/>
  </cols>
  <sheetData>
    <row r="1" spans="1:8" x14ac:dyDescent="0.2">
      <c r="A1" s="121" t="s">
        <v>0</v>
      </c>
      <c r="B1" s="121" t="s">
        <v>158</v>
      </c>
      <c r="C1" s="121" t="s">
        <v>166</v>
      </c>
      <c r="D1" s="121" t="s">
        <v>156</v>
      </c>
      <c r="E1" s="121" t="s">
        <v>155</v>
      </c>
      <c r="F1" s="121" t="s">
        <v>154</v>
      </c>
      <c r="G1" s="121" t="s">
        <v>153</v>
      </c>
      <c r="H1" s="131" t="s">
        <v>229</v>
      </c>
    </row>
    <row r="2" spans="1:8" x14ac:dyDescent="0.2">
      <c r="A2" s="92">
        <v>43916</v>
      </c>
      <c r="B2" s="26">
        <v>500</v>
      </c>
      <c r="C2" s="316">
        <v>390</v>
      </c>
      <c r="D2" s="66">
        <v>84723.01</v>
      </c>
      <c r="E2" s="139">
        <f t="shared" ref="E2:E33" si="0">C2/D2</f>
        <v>4.6032358859771395E-3</v>
      </c>
      <c r="F2" s="27">
        <v>195000</v>
      </c>
      <c r="G2" s="140">
        <f t="shared" ref="G2:G33" si="1">B2*E2</f>
        <v>2.3016179429885697</v>
      </c>
      <c r="H2" s="308">
        <f>G2</f>
        <v>2.3016179429885697</v>
      </c>
    </row>
    <row r="3" spans="1:8" x14ac:dyDescent="0.2">
      <c r="A3" s="92">
        <v>43922</v>
      </c>
      <c r="B3" s="26">
        <v>2500</v>
      </c>
      <c r="C3" s="316">
        <v>550</v>
      </c>
      <c r="D3" s="66">
        <v>89168.7</v>
      </c>
      <c r="E3" s="139">
        <f t="shared" si="0"/>
        <v>6.1680836437000876E-3</v>
      </c>
      <c r="F3" s="27">
        <v>1375000</v>
      </c>
      <c r="G3" s="140">
        <f t="shared" si="1"/>
        <v>15.420209109250219</v>
      </c>
      <c r="H3" s="308">
        <f>H2+G3</f>
        <v>17.72182705223879</v>
      </c>
    </row>
    <row r="4" spans="1:8" x14ac:dyDescent="0.2">
      <c r="A4" s="92">
        <v>43924</v>
      </c>
      <c r="B4" s="26">
        <v>500</v>
      </c>
      <c r="C4" s="316">
        <v>629.99</v>
      </c>
      <c r="D4" s="66">
        <v>94120.28</v>
      </c>
      <c r="E4" s="139">
        <f t="shared" si="0"/>
        <v>6.6934565005543969E-3</v>
      </c>
      <c r="F4" s="27">
        <v>314995</v>
      </c>
      <c r="G4" s="140">
        <f t="shared" si="1"/>
        <v>3.3467282502771987</v>
      </c>
      <c r="H4" s="43">
        <f t="shared" ref="H4:H67" si="2">H3+G4</f>
        <v>21.068555302515989</v>
      </c>
    </row>
    <row r="5" spans="1:8" x14ac:dyDescent="0.2">
      <c r="A5" s="92">
        <v>43927</v>
      </c>
      <c r="B5" s="26">
        <v>50</v>
      </c>
      <c r="C5" s="316">
        <v>660</v>
      </c>
      <c r="D5" s="66">
        <v>105729.27</v>
      </c>
      <c r="E5" s="139">
        <f t="shared" si="0"/>
        <v>6.2423584311137297E-3</v>
      </c>
      <c r="F5" s="27">
        <v>33000</v>
      </c>
      <c r="G5" s="140">
        <f t="shared" si="1"/>
        <v>0.31211792155568646</v>
      </c>
      <c r="H5" s="43">
        <f t="shared" si="2"/>
        <v>21.380673224071675</v>
      </c>
    </row>
    <row r="6" spans="1:8" x14ac:dyDescent="0.2">
      <c r="A6" s="92">
        <v>43935</v>
      </c>
      <c r="B6" s="26">
        <v>10</v>
      </c>
      <c r="C6" s="316">
        <v>1123</v>
      </c>
      <c r="D6" s="66">
        <v>138053.53</v>
      </c>
      <c r="E6" s="139">
        <f t="shared" si="0"/>
        <v>8.1345257886560381E-3</v>
      </c>
      <c r="F6" s="27">
        <v>11230</v>
      </c>
      <c r="G6" s="140">
        <f t="shared" si="1"/>
        <v>8.1345257886560385E-2</v>
      </c>
      <c r="H6" s="43">
        <f t="shared" si="2"/>
        <v>21.462018481958236</v>
      </c>
    </row>
    <row r="7" spans="1:8" x14ac:dyDescent="0.2">
      <c r="A7" s="92">
        <v>43936</v>
      </c>
      <c r="B7" s="26">
        <v>50</v>
      </c>
      <c r="C7" s="316">
        <v>1119.99</v>
      </c>
      <c r="D7" s="66">
        <v>134804.72</v>
      </c>
      <c r="E7" s="139">
        <f t="shared" si="0"/>
        <v>8.3082402455937742E-3</v>
      </c>
      <c r="F7" s="27">
        <v>55999.5</v>
      </c>
      <c r="G7" s="140">
        <f t="shared" si="1"/>
        <v>0.41541201227968871</v>
      </c>
      <c r="H7" s="43">
        <f t="shared" si="2"/>
        <v>21.877430494237924</v>
      </c>
    </row>
    <row r="8" spans="1:8" x14ac:dyDescent="0.2">
      <c r="A8" s="92">
        <v>43936</v>
      </c>
      <c r="B8" s="26">
        <v>50</v>
      </c>
      <c r="C8" s="316">
        <v>1120</v>
      </c>
      <c r="D8" s="66">
        <v>134804.72</v>
      </c>
      <c r="E8" s="139">
        <f t="shared" si="0"/>
        <v>8.3083144269725864E-3</v>
      </c>
      <c r="F8" s="27">
        <v>56000</v>
      </c>
      <c r="G8" s="140">
        <f t="shared" si="1"/>
        <v>0.41541572134862931</v>
      </c>
      <c r="H8" s="43">
        <f t="shared" si="2"/>
        <v>22.292846215586554</v>
      </c>
    </row>
    <row r="9" spans="1:8" x14ac:dyDescent="0.2">
      <c r="A9" s="92">
        <v>43937</v>
      </c>
      <c r="B9" s="26">
        <v>3700</v>
      </c>
      <c r="C9" s="316">
        <v>999</v>
      </c>
      <c r="D9" s="66">
        <v>130032.62</v>
      </c>
      <c r="E9" s="139">
        <f t="shared" si="0"/>
        <v>7.6826876209984849E-3</v>
      </c>
      <c r="F9" s="27">
        <v>3696300</v>
      </c>
      <c r="G9" s="140">
        <f t="shared" si="1"/>
        <v>28.425944197694395</v>
      </c>
      <c r="H9" s="43">
        <f t="shared" si="2"/>
        <v>50.718790413280949</v>
      </c>
    </row>
    <row r="10" spans="1:8" x14ac:dyDescent="0.2">
      <c r="A10" s="92">
        <v>43937</v>
      </c>
      <c r="B10" s="26">
        <v>1000</v>
      </c>
      <c r="C10" s="316">
        <v>950</v>
      </c>
      <c r="D10" s="66">
        <v>130032.62</v>
      </c>
      <c r="E10" s="139">
        <f t="shared" si="0"/>
        <v>7.3058590990476083E-3</v>
      </c>
      <c r="F10" s="27">
        <v>950000</v>
      </c>
      <c r="G10" s="140">
        <f t="shared" si="1"/>
        <v>7.3058590990476082</v>
      </c>
      <c r="H10" s="43">
        <f t="shared" si="2"/>
        <v>58.024649512328558</v>
      </c>
    </row>
    <row r="11" spans="1:8" x14ac:dyDescent="0.2">
      <c r="A11" s="92">
        <v>43938</v>
      </c>
      <c r="B11" s="26">
        <v>1000</v>
      </c>
      <c r="C11" s="316">
        <v>890</v>
      </c>
      <c r="D11" s="66">
        <v>130032.62</v>
      </c>
      <c r="E11" s="139">
        <f t="shared" si="0"/>
        <v>6.8444364191077595E-3</v>
      </c>
      <c r="F11" s="27">
        <v>890000</v>
      </c>
      <c r="G11" s="140">
        <f t="shared" si="1"/>
        <v>6.8444364191077591</v>
      </c>
      <c r="H11" s="43">
        <f t="shared" si="2"/>
        <v>64.869085931436317</v>
      </c>
    </row>
    <row r="12" spans="1:8" x14ac:dyDescent="0.2">
      <c r="A12" s="92">
        <v>43951</v>
      </c>
      <c r="B12" s="26">
        <v>140</v>
      </c>
      <c r="C12" s="316">
        <v>1050</v>
      </c>
      <c r="D12" s="66">
        <v>177691.94</v>
      </c>
      <c r="E12" s="139">
        <f t="shared" si="0"/>
        <v>5.9091031365857112E-3</v>
      </c>
      <c r="F12" s="27">
        <v>147000</v>
      </c>
      <c r="G12" s="140">
        <f t="shared" si="1"/>
        <v>0.82727443912199961</v>
      </c>
      <c r="H12" s="43">
        <f t="shared" si="2"/>
        <v>65.69636037055831</v>
      </c>
    </row>
    <row r="13" spans="1:8" x14ac:dyDescent="0.2">
      <c r="A13" s="92">
        <v>43956</v>
      </c>
      <c r="B13" s="26">
        <v>100</v>
      </c>
      <c r="C13" s="316">
        <v>1203</v>
      </c>
      <c r="D13" s="66">
        <v>175501.44</v>
      </c>
      <c r="E13" s="139">
        <f t="shared" si="0"/>
        <v>6.8546446114630174E-3</v>
      </c>
      <c r="F13" s="27">
        <v>120300</v>
      </c>
      <c r="G13" s="140">
        <f t="shared" si="1"/>
        <v>0.68546446114630177</v>
      </c>
      <c r="H13" s="43">
        <f t="shared" si="2"/>
        <v>66.381824831704606</v>
      </c>
    </row>
    <row r="14" spans="1:8" x14ac:dyDescent="0.2">
      <c r="A14" s="92">
        <v>43962</v>
      </c>
      <c r="B14" s="26">
        <v>20</v>
      </c>
      <c r="C14" s="316">
        <v>1450</v>
      </c>
      <c r="D14" s="66">
        <v>182499.03</v>
      </c>
      <c r="E14" s="139">
        <f t="shared" si="0"/>
        <v>7.9452477089878223E-3</v>
      </c>
      <c r="F14" s="27">
        <v>29000</v>
      </c>
      <c r="G14" s="140">
        <f t="shared" si="1"/>
        <v>0.15890495417975645</v>
      </c>
      <c r="H14" s="43">
        <f t="shared" si="2"/>
        <v>66.540729785884366</v>
      </c>
    </row>
    <row r="15" spans="1:8" x14ac:dyDescent="0.2">
      <c r="A15" s="92">
        <v>43963</v>
      </c>
      <c r="B15" s="26">
        <v>10</v>
      </c>
      <c r="C15" s="316">
        <v>1450</v>
      </c>
      <c r="D15" s="66">
        <v>186027.48</v>
      </c>
      <c r="E15" s="139">
        <f t="shared" si="0"/>
        <v>7.7945473432204744E-3</v>
      </c>
      <c r="F15" s="27">
        <v>14500</v>
      </c>
      <c r="G15" s="140">
        <f t="shared" si="1"/>
        <v>7.7945473432204745E-2</v>
      </c>
      <c r="H15" s="43">
        <f t="shared" si="2"/>
        <v>66.618675259316575</v>
      </c>
    </row>
    <row r="16" spans="1:8" x14ac:dyDescent="0.2">
      <c r="A16" s="25" t="s">
        <v>152</v>
      </c>
      <c r="B16" s="26">
        <v>10</v>
      </c>
      <c r="C16" s="316">
        <v>1200</v>
      </c>
      <c r="D16" s="66">
        <v>195802.81</v>
      </c>
      <c r="E16" s="139">
        <f t="shared" si="0"/>
        <v>6.1286148038427026E-3</v>
      </c>
      <c r="F16" s="27">
        <v>12000</v>
      </c>
      <c r="G16" s="140">
        <f t="shared" si="1"/>
        <v>6.1286148038427024E-2</v>
      </c>
      <c r="H16" s="43">
        <f t="shared" si="2"/>
        <v>66.679961407355009</v>
      </c>
    </row>
    <row r="17" spans="1:8" x14ac:dyDescent="0.2">
      <c r="A17" s="25" t="s">
        <v>35</v>
      </c>
      <c r="B17" s="26">
        <v>45</v>
      </c>
      <c r="C17" s="316">
        <v>1469.99</v>
      </c>
      <c r="D17" s="66">
        <v>198401.62</v>
      </c>
      <c r="E17" s="139">
        <f t="shared" si="0"/>
        <v>7.4091632921142484E-3</v>
      </c>
      <c r="F17" s="27">
        <v>66215.699550000005</v>
      </c>
      <c r="G17" s="140">
        <f t="shared" si="1"/>
        <v>0.3334123481451412</v>
      </c>
      <c r="H17" s="43">
        <f t="shared" si="2"/>
        <v>67.013373755500155</v>
      </c>
    </row>
    <row r="18" spans="1:8" x14ac:dyDescent="0.2">
      <c r="A18" s="92">
        <v>43992</v>
      </c>
      <c r="B18" s="26">
        <v>10</v>
      </c>
      <c r="C18" s="316">
        <v>1440</v>
      </c>
      <c r="D18" s="66">
        <v>210032.63</v>
      </c>
      <c r="E18" s="139">
        <f t="shared" si="0"/>
        <v>6.85607755328303E-3</v>
      </c>
      <c r="F18" s="27">
        <v>14450</v>
      </c>
      <c r="G18" s="140">
        <f t="shared" si="1"/>
        <v>6.8560775532830298E-2</v>
      </c>
      <c r="H18" s="43">
        <f t="shared" si="2"/>
        <v>67.081934531032985</v>
      </c>
    </row>
    <row r="19" spans="1:8" x14ac:dyDescent="0.2">
      <c r="A19" s="92">
        <v>43993</v>
      </c>
      <c r="B19" s="26">
        <v>10</v>
      </c>
      <c r="C19" s="316">
        <v>1420</v>
      </c>
      <c r="D19" s="66">
        <v>208612.29</v>
      </c>
      <c r="E19" s="139">
        <f t="shared" si="0"/>
        <v>6.8068856345903685E-3</v>
      </c>
      <c r="F19" s="27">
        <v>14250</v>
      </c>
      <c r="G19" s="140">
        <f t="shared" si="1"/>
        <v>6.8068856345903678E-2</v>
      </c>
      <c r="H19" s="43">
        <f t="shared" si="2"/>
        <v>67.150003387378888</v>
      </c>
    </row>
    <row r="20" spans="1:8" x14ac:dyDescent="0.2">
      <c r="A20" s="92">
        <v>44019</v>
      </c>
      <c r="B20" s="26">
        <v>2500000</v>
      </c>
      <c r="C20" s="317">
        <v>2.94</v>
      </c>
      <c r="D20" s="66">
        <v>222482.96</v>
      </c>
      <c r="E20" s="139">
        <f t="shared" si="0"/>
        <v>1.3214495168528862E-5</v>
      </c>
      <c r="F20" s="27">
        <v>7357350</v>
      </c>
      <c r="G20" s="140">
        <f t="shared" si="1"/>
        <v>33.036237921322154</v>
      </c>
      <c r="H20" s="43">
        <f t="shared" si="2"/>
        <v>100.18624130870104</v>
      </c>
    </row>
    <row r="21" spans="1:8" x14ac:dyDescent="0.2">
      <c r="A21" s="92">
        <v>44019</v>
      </c>
      <c r="B21" s="26">
        <v>250000</v>
      </c>
      <c r="C21" s="317">
        <v>3.51</v>
      </c>
      <c r="D21" s="66">
        <v>222482.96</v>
      </c>
      <c r="E21" s="139">
        <f t="shared" si="0"/>
        <v>1.5776489129774254E-5</v>
      </c>
      <c r="F21" s="27">
        <v>878377.50100000005</v>
      </c>
      <c r="G21" s="140">
        <f t="shared" si="1"/>
        <v>3.9441222824435633</v>
      </c>
      <c r="H21" s="43">
        <f t="shared" si="2"/>
        <v>104.1303635911446</v>
      </c>
    </row>
    <row r="22" spans="1:8" x14ac:dyDescent="0.2">
      <c r="A22" s="92">
        <v>44019</v>
      </c>
      <c r="B22" s="26">
        <v>250000</v>
      </c>
      <c r="C22" s="317">
        <v>4.05</v>
      </c>
      <c r="D22" s="66">
        <v>222482.96</v>
      </c>
      <c r="E22" s="139">
        <f t="shared" si="0"/>
        <v>1.8203641303585677E-5</v>
      </c>
      <c r="F22" s="27">
        <v>1013512.5</v>
      </c>
      <c r="G22" s="140">
        <f t="shared" si="1"/>
        <v>4.5509103258964192</v>
      </c>
      <c r="H22" s="43">
        <f t="shared" si="2"/>
        <v>108.68127391704103</v>
      </c>
    </row>
    <row r="23" spans="1:8" x14ac:dyDescent="0.2">
      <c r="A23" s="92">
        <v>44019</v>
      </c>
      <c r="B23" s="26">
        <v>250000</v>
      </c>
      <c r="C23" s="317">
        <v>4.05</v>
      </c>
      <c r="D23" s="66">
        <v>222482.96</v>
      </c>
      <c r="E23" s="139">
        <f t="shared" si="0"/>
        <v>1.8203641303585677E-5</v>
      </c>
      <c r="F23" s="27">
        <v>1013512.5</v>
      </c>
      <c r="G23" s="140">
        <f t="shared" si="1"/>
        <v>4.5509103258964192</v>
      </c>
      <c r="H23" s="43">
        <f t="shared" si="2"/>
        <v>113.23218424293745</v>
      </c>
    </row>
    <row r="24" spans="1:8" x14ac:dyDescent="0.2">
      <c r="A24" s="92">
        <v>44019</v>
      </c>
      <c r="B24" s="26">
        <v>191500</v>
      </c>
      <c r="C24" s="317">
        <v>4.5</v>
      </c>
      <c r="D24" s="66">
        <v>222482.96</v>
      </c>
      <c r="E24" s="139">
        <f t="shared" si="0"/>
        <v>2.0226268115095198E-5</v>
      </c>
      <c r="F24" s="27">
        <v>862611.75100000005</v>
      </c>
      <c r="G24" s="140">
        <f t="shared" si="1"/>
        <v>3.8733303440407303</v>
      </c>
      <c r="H24" s="43">
        <f t="shared" si="2"/>
        <v>117.10551458697817</v>
      </c>
    </row>
    <row r="25" spans="1:8" x14ac:dyDescent="0.2">
      <c r="A25" s="92">
        <v>44019</v>
      </c>
      <c r="B25" s="26">
        <v>58500</v>
      </c>
      <c r="C25" s="317">
        <v>4.5</v>
      </c>
      <c r="D25" s="66">
        <v>222482.96</v>
      </c>
      <c r="E25" s="139">
        <f t="shared" si="0"/>
        <v>2.0226268115095198E-5</v>
      </c>
      <c r="F25" s="27">
        <v>263513.25099999999</v>
      </c>
      <c r="G25" s="140">
        <f t="shared" si="1"/>
        <v>1.1832366847330691</v>
      </c>
      <c r="H25" s="43">
        <f t="shared" si="2"/>
        <v>118.28875127171125</v>
      </c>
    </row>
    <row r="26" spans="1:8" x14ac:dyDescent="0.2">
      <c r="A26" s="92">
        <v>44019</v>
      </c>
      <c r="B26" s="26">
        <v>191305</v>
      </c>
      <c r="C26" s="317">
        <v>4.5</v>
      </c>
      <c r="D26" s="66">
        <v>222482.96</v>
      </c>
      <c r="E26" s="139">
        <f t="shared" si="0"/>
        <v>2.0226268115095198E-5</v>
      </c>
      <c r="F26" s="27">
        <v>861733.37349999999</v>
      </c>
      <c r="G26" s="140">
        <f t="shared" si="1"/>
        <v>3.8693862217582868</v>
      </c>
      <c r="H26" s="43">
        <f t="shared" si="2"/>
        <v>122.15813749346954</v>
      </c>
    </row>
    <row r="27" spans="1:8" x14ac:dyDescent="0.2">
      <c r="A27" s="92">
        <v>44019</v>
      </c>
      <c r="B27" s="26">
        <v>200000</v>
      </c>
      <c r="C27" s="317">
        <v>4.5</v>
      </c>
      <c r="D27" s="66">
        <v>222482.96</v>
      </c>
      <c r="E27" s="139">
        <f t="shared" si="0"/>
        <v>2.0226268115095198E-5</v>
      </c>
      <c r="F27" s="27">
        <v>900900.00100000005</v>
      </c>
      <c r="G27" s="140">
        <f t="shared" si="1"/>
        <v>4.0452536230190397</v>
      </c>
      <c r="H27" s="43">
        <f t="shared" si="2"/>
        <v>126.20339111648858</v>
      </c>
    </row>
    <row r="28" spans="1:8" x14ac:dyDescent="0.2">
      <c r="A28" s="92">
        <v>44019</v>
      </c>
      <c r="B28" s="26">
        <v>400000</v>
      </c>
      <c r="C28" s="317">
        <v>4.5</v>
      </c>
      <c r="D28" s="66">
        <v>222482.96</v>
      </c>
      <c r="E28" s="139">
        <f t="shared" si="0"/>
        <v>2.0226268115095198E-5</v>
      </c>
      <c r="F28" s="27">
        <v>1801800</v>
      </c>
      <c r="G28" s="140">
        <f t="shared" si="1"/>
        <v>8.0905072460380794</v>
      </c>
      <c r="H28" s="43">
        <f t="shared" si="2"/>
        <v>134.29389836252665</v>
      </c>
    </row>
    <row r="29" spans="1:8" x14ac:dyDescent="0.2">
      <c r="A29" s="92">
        <v>44019</v>
      </c>
      <c r="B29" s="26">
        <v>200000</v>
      </c>
      <c r="C29" s="317">
        <v>5</v>
      </c>
      <c r="D29" s="66">
        <v>222482.96</v>
      </c>
      <c r="E29" s="139">
        <f t="shared" si="0"/>
        <v>2.2473631238994665E-5</v>
      </c>
      <c r="F29" s="27">
        <v>1001000.001</v>
      </c>
      <c r="G29" s="140">
        <f t="shared" si="1"/>
        <v>4.4947262477989334</v>
      </c>
      <c r="H29" s="43">
        <f t="shared" si="2"/>
        <v>138.78862461032557</v>
      </c>
    </row>
    <row r="30" spans="1:8" x14ac:dyDescent="0.2">
      <c r="A30" s="92">
        <v>44019</v>
      </c>
      <c r="B30" s="26">
        <v>200000</v>
      </c>
      <c r="C30" s="317">
        <v>5</v>
      </c>
      <c r="D30" s="66">
        <v>222482.96</v>
      </c>
      <c r="E30" s="139">
        <f t="shared" si="0"/>
        <v>2.2473631238994665E-5</v>
      </c>
      <c r="F30" s="27">
        <v>1001000.001</v>
      </c>
      <c r="G30" s="140">
        <f t="shared" si="1"/>
        <v>4.4947262477989334</v>
      </c>
      <c r="H30" s="43">
        <f t="shared" si="2"/>
        <v>143.28335085812449</v>
      </c>
    </row>
    <row r="31" spans="1:8" x14ac:dyDescent="0.2">
      <c r="A31" s="92">
        <v>44019</v>
      </c>
      <c r="B31" s="26">
        <v>1000000</v>
      </c>
      <c r="C31" s="317">
        <v>5</v>
      </c>
      <c r="D31" s="66">
        <v>222482.96</v>
      </c>
      <c r="E31" s="139">
        <f t="shared" si="0"/>
        <v>2.2473631238994665E-5</v>
      </c>
      <c r="F31" s="27">
        <v>5005000</v>
      </c>
      <c r="G31" s="140">
        <f t="shared" si="1"/>
        <v>22.473631238994667</v>
      </c>
      <c r="H31" s="43">
        <f t="shared" si="2"/>
        <v>165.75698209711916</v>
      </c>
    </row>
    <row r="32" spans="1:8" x14ac:dyDescent="0.2">
      <c r="A32" s="92">
        <v>44019</v>
      </c>
      <c r="B32" s="26">
        <v>10000</v>
      </c>
      <c r="C32" s="317">
        <v>5</v>
      </c>
      <c r="D32" s="66">
        <v>222482.96</v>
      </c>
      <c r="E32" s="139">
        <f t="shared" si="0"/>
        <v>2.2473631238994665E-5</v>
      </c>
      <c r="F32" s="27">
        <v>50050</v>
      </c>
      <c r="G32" s="140">
        <f t="shared" si="1"/>
        <v>0.22473631238994665</v>
      </c>
      <c r="H32" s="43">
        <f t="shared" si="2"/>
        <v>165.98171840950911</v>
      </c>
    </row>
    <row r="33" spans="1:8" x14ac:dyDescent="0.2">
      <c r="A33" s="92">
        <v>44019</v>
      </c>
      <c r="B33" s="26">
        <v>100000</v>
      </c>
      <c r="C33" s="317">
        <v>4.99</v>
      </c>
      <c r="D33" s="66">
        <v>222482.96</v>
      </c>
      <c r="E33" s="139">
        <f t="shared" si="0"/>
        <v>2.2428683976516676E-5</v>
      </c>
      <c r="F33" s="27">
        <v>499499.00099999999</v>
      </c>
      <c r="G33" s="140">
        <f t="shared" si="1"/>
        <v>2.2428683976516677</v>
      </c>
      <c r="H33" s="43">
        <f t="shared" si="2"/>
        <v>168.22458680716079</v>
      </c>
    </row>
    <row r="34" spans="1:8" x14ac:dyDescent="0.2">
      <c r="A34" s="92">
        <v>44019</v>
      </c>
      <c r="B34" s="26">
        <v>500000</v>
      </c>
      <c r="C34" s="317">
        <v>4.99</v>
      </c>
      <c r="D34" s="66">
        <v>222482.96</v>
      </c>
      <c r="E34" s="139">
        <f t="shared" ref="E34:E65" si="3">C34/D34</f>
        <v>2.2428683976516676E-5</v>
      </c>
      <c r="F34" s="27">
        <v>2497495</v>
      </c>
      <c r="G34" s="140">
        <f t="shared" ref="G34:G65" si="4">B34*E34</f>
        <v>11.214341988258338</v>
      </c>
      <c r="H34" s="43">
        <f t="shared" si="2"/>
        <v>179.43892879541912</v>
      </c>
    </row>
    <row r="35" spans="1:8" x14ac:dyDescent="0.2">
      <c r="A35" s="92">
        <v>44019</v>
      </c>
      <c r="B35" s="26">
        <v>785000</v>
      </c>
      <c r="C35" s="317">
        <v>4.09</v>
      </c>
      <c r="D35" s="66">
        <v>222482.96</v>
      </c>
      <c r="E35" s="139">
        <f t="shared" si="3"/>
        <v>1.8383430353497633E-5</v>
      </c>
      <c r="F35" s="27">
        <v>3213860.65</v>
      </c>
      <c r="G35" s="140">
        <f t="shared" si="4"/>
        <v>14.430992827495642</v>
      </c>
      <c r="H35" s="43">
        <f t="shared" si="2"/>
        <v>193.86992162291475</v>
      </c>
    </row>
    <row r="36" spans="1:8" x14ac:dyDescent="0.2">
      <c r="A36" s="92">
        <v>44019</v>
      </c>
      <c r="B36" s="26">
        <v>1215000</v>
      </c>
      <c r="C36" s="317">
        <v>4.09</v>
      </c>
      <c r="D36" s="66">
        <v>222482.96</v>
      </c>
      <c r="E36" s="139">
        <f t="shared" si="3"/>
        <v>1.8383430353497633E-5</v>
      </c>
      <c r="F36" s="27">
        <v>4974319.3499999996</v>
      </c>
      <c r="G36" s="140">
        <f t="shared" si="4"/>
        <v>22.335867879499624</v>
      </c>
      <c r="H36" s="43">
        <f t="shared" si="2"/>
        <v>216.20578950241438</v>
      </c>
    </row>
    <row r="37" spans="1:8" x14ac:dyDescent="0.2">
      <c r="A37" s="92">
        <v>44019</v>
      </c>
      <c r="B37" s="26">
        <v>2000000</v>
      </c>
      <c r="C37" s="317">
        <v>4.09</v>
      </c>
      <c r="D37" s="66">
        <v>222482.96</v>
      </c>
      <c r="E37" s="139">
        <f t="shared" si="3"/>
        <v>1.8383430353497633E-5</v>
      </c>
      <c r="F37" s="27">
        <v>8188180</v>
      </c>
      <c r="G37" s="140">
        <f t="shared" si="4"/>
        <v>36.766860706995267</v>
      </c>
      <c r="H37" s="43">
        <f t="shared" si="2"/>
        <v>252.97265020940964</v>
      </c>
    </row>
    <row r="38" spans="1:8" x14ac:dyDescent="0.2">
      <c r="A38" s="92">
        <v>44020</v>
      </c>
      <c r="B38" s="26">
        <v>3066600</v>
      </c>
      <c r="C38" s="317">
        <v>3.95</v>
      </c>
      <c r="D38" s="66">
        <v>217204.37</v>
      </c>
      <c r="E38" s="139">
        <f t="shared" si="3"/>
        <v>1.8185637793567413E-5</v>
      </c>
      <c r="F38" s="27">
        <v>12125183.07</v>
      </c>
      <c r="G38" s="140">
        <f t="shared" si="4"/>
        <v>55.768076857753826</v>
      </c>
      <c r="H38" s="43">
        <f t="shared" si="2"/>
        <v>308.74072706716345</v>
      </c>
    </row>
    <row r="39" spans="1:8" x14ac:dyDescent="0.2">
      <c r="A39" s="92">
        <v>44020</v>
      </c>
      <c r="B39" s="26">
        <v>12942</v>
      </c>
      <c r="C39" s="317">
        <v>3.14</v>
      </c>
      <c r="D39" s="66">
        <v>217204.37</v>
      </c>
      <c r="E39" s="139">
        <f t="shared" si="3"/>
        <v>1.4456431056152324E-5</v>
      </c>
      <c r="F39" s="27">
        <v>40687.880000000005</v>
      </c>
      <c r="G39" s="140">
        <f t="shared" si="4"/>
        <v>0.18709513072872339</v>
      </c>
      <c r="H39" s="43">
        <f t="shared" si="2"/>
        <v>308.92782219789217</v>
      </c>
    </row>
    <row r="40" spans="1:8" x14ac:dyDescent="0.2">
      <c r="A40" s="92">
        <v>44020</v>
      </c>
      <c r="B40" s="26">
        <v>1810985</v>
      </c>
      <c r="C40" s="317">
        <v>3.14</v>
      </c>
      <c r="D40" s="66">
        <v>217204.37</v>
      </c>
      <c r="E40" s="139">
        <f t="shared" si="3"/>
        <v>1.4456431056152324E-5</v>
      </c>
      <c r="F40" s="27">
        <v>5692179.3929000013</v>
      </c>
      <c r="G40" s="140">
        <f t="shared" si="4"/>
        <v>26.180379796226017</v>
      </c>
      <c r="H40" s="43">
        <f t="shared" si="2"/>
        <v>335.10820199411819</v>
      </c>
    </row>
    <row r="41" spans="1:8" x14ac:dyDescent="0.2">
      <c r="A41" s="92">
        <v>44020</v>
      </c>
      <c r="B41" s="26">
        <v>1548000</v>
      </c>
      <c r="C41" s="317">
        <v>3.15</v>
      </c>
      <c r="D41" s="66">
        <v>217204.37</v>
      </c>
      <c r="E41" s="139">
        <f t="shared" si="3"/>
        <v>1.4502470645503126E-5</v>
      </c>
      <c r="F41" s="27">
        <v>4881076.2</v>
      </c>
      <c r="G41" s="140">
        <f t="shared" si="4"/>
        <v>22.449824559238838</v>
      </c>
      <c r="H41" s="43">
        <f t="shared" si="2"/>
        <v>357.55802655335702</v>
      </c>
    </row>
    <row r="42" spans="1:8" x14ac:dyDescent="0.2">
      <c r="A42" s="92">
        <v>44021</v>
      </c>
      <c r="B42" s="26">
        <v>70000</v>
      </c>
      <c r="C42" s="317">
        <v>2.79</v>
      </c>
      <c r="D42" s="66">
        <v>223071.1</v>
      </c>
      <c r="E42" s="139">
        <f t="shared" si="3"/>
        <v>1.2507223033373665E-5</v>
      </c>
      <c r="F42" s="27">
        <v>195495.30100000001</v>
      </c>
      <c r="G42" s="140">
        <f t="shared" si="4"/>
        <v>0.87550561233615654</v>
      </c>
      <c r="H42" s="43">
        <f t="shared" si="2"/>
        <v>358.43353216569318</v>
      </c>
    </row>
    <row r="43" spans="1:8" x14ac:dyDescent="0.2">
      <c r="A43" s="92">
        <v>44021</v>
      </c>
      <c r="B43" s="26">
        <v>5000000</v>
      </c>
      <c r="C43" s="317">
        <v>2.77</v>
      </c>
      <c r="D43" s="66">
        <v>223071.1</v>
      </c>
      <c r="E43" s="139">
        <f t="shared" si="3"/>
        <v>1.2417565520589623E-5</v>
      </c>
      <c r="F43" s="27">
        <v>13863850</v>
      </c>
      <c r="G43" s="140">
        <f t="shared" si="4"/>
        <v>62.087827602948117</v>
      </c>
      <c r="H43" s="43">
        <f t="shared" si="2"/>
        <v>420.52135976864128</v>
      </c>
    </row>
    <row r="44" spans="1:8" x14ac:dyDescent="0.2">
      <c r="A44" s="92">
        <v>44021</v>
      </c>
      <c r="B44" s="26">
        <v>5000000</v>
      </c>
      <c r="C44" s="317">
        <v>2.75</v>
      </c>
      <c r="D44" s="66">
        <v>223071.1</v>
      </c>
      <c r="E44" s="139">
        <f t="shared" si="3"/>
        <v>1.2327908007805583E-5</v>
      </c>
      <c r="F44" s="27">
        <v>13763750</v>
      </c>
      <c r="G44" s="140">
        <f t="shared" si="4"/>
        <v>61.639540039027914</v>
      </c>
      <c r="H44" s="43">
        <f t="shared" si="2"/>
        <v>482.16089980766918</v>
      </c>
    </row>
    <row r="45" spans="1:8" x14ac:dyDescent="0.2">
      <c r="A45" s="92">
        <v>44021</v>
      </c>
      <c r="B45" s="26">
        <v>2000000</v>
      </c>
      <c r="C45" s="317">
        <v>2.7</v>
      </c>
      <c r="D45" s="66">
        <v>223071.1</v>
      </c>
      <c r="E45" s="139">
        <f t="shared" si="3"/>
        <v>1.2103764225845481E-5</v>
      </c>
      <c r="F45" s="27">
        <v>5405400</v>
      </c>
      <c r="G45" s="140">
        <f t="shared" si="4"/>
        <v>24.207528451690962</v>
      </c>
      <c r="H45" s="43">
        <f t="shared" si="2"/>
        <v>506.36842825936014</v>
      </c>
    </row>
    <row r="46" spans="1:8" x14ac:dyDescent="0.2">
      <c r="A46" s="92">
        <v>44021</v>
      </c>
      <c r="B46" s="26">
        <v>219800</v>
      </c>
      <c r="C46" s="317">
        <v>2.27</v>
      </c>
      <c r="D46" s="66">
        <v>223071.1</v>
      </c>
      <c r="E46" s="139">
        <f t="shared" si="3"/>
        <v>1.0176127700988609E-5</v>
      </c>
      <c r="F46" s="27">
        <v>499444.94699999993</v>
      </c>
      <c r="G46" s="140">
        <f t="shared" si="4"/>
        <v>2.2367128686772961</v>
      </c>
      <c r="H46" s="43">
        <f t="shared" si="2"/>
        <v>508.60514112803742</v>
      </c>
    </row>
    <row r="47" spans="1:8" x14ac:dyDescent="0.2">
      <c r="A47" s="92">
        <v>44021</v>
      </c>
      <c r="B47" s="26">
        <v>950000</v>
      </c>
      <c r="C47" s="317">
        <v>2.27</v>
      </c>
      <c r="D47" s="66">
        <v>223071.1</v>
      </c>
      <c r="E47" s="139">
        <f t="shared" si="3"/>
        <v>1.0176127700988609E-5</v>
      </c>
      <c r="F47" s="27">
        <v>2158656.5</v>
      </c>
      <c r="G47" s="140">
        <f t="shared" si="4"/>
        <v>9.6673213159391782</v>
      </c>
      <c r="H47" s="43">
        <f t="shared" si="2"/>
        <v>518.27246244397656</v>
      </c>
    </row>
    <row r="48" spans="1:8" x14ac:dyDescent="0.2">
      <c r="A48" s="92">
        <v>44021</v>
      </c>
      <c r="B48" s="26">
        <v>500000</v>
      </c>
      <c r="C48" s="317">
        <v>2.27</v>
      </c>
      <c r="D48" s="66">
        <v>223071.1</v>
      </c>
      <c r="E48" s="139">
        <f t="shared" si="3"/>
        <v>1.0176127700988609E-5</v>
      </c>
      <c r="F48" s="27">
        <v>1136135</v>
      </c>
      <c r="G48" s="140">
        <f t="shared" si="4"/>
        <v>5.0880638504943043</v>
      </c>
      <c r="H48" s="43">
        <f t="shared" si="2"/>
        <v>523.3605262944709</v>
      </c>
    </row>
    <row r="49" spans="1:8" x14ac:dyDescent="0.2">
      <c r="A49" s="92">
        <v>44021</v>
      </c>
      <c r="B49" s="26">
        <v>500000</v>
      </c>
      <c r="C49" s="317">
        <v>2.27</v>
      </c>
      <c r="D49" s="66">
        <v>223071.1</v>
      </c>
      <c r="E49" s="139">
        <f t="shared" si="3"/>
        <v>1.0176127700988609E-5</v>
      </c>
      <c r="F49" s="27">
        <v>1136135</v>
      </c>
      <c r="G49" s="140">
        <f t="shared" si="4"/>
        <v>5.0880638504943043</v>
      </c>
      <c r="H49" s="43">
        <f t="shared" si="2"/>
        <v>528.44859014496524</v>
      </c>
    </row>
    <row r="50" spans="1:8" x14ac:dyDescent="0.2">
      <c r="A50" s="92">
        <v>44021</v>
      </c>
      <c r="B50" s="26">
        <v>450000</v>
      </c>
      <c r="C50" s="317">
        <v>2.27</v>
      </c>
      <c r="D50" s="66">
        <v>223071.1</v>
      </c>
      <c r="E50" s="139">
        <f t="shared" si="3"/>
        <v>1.0176127700988609E-5</v>
      </c>
      <c r="F50" s="27">
        <v>1022521.5</v>
      </c>
      <c r="G50" s="140">
        <f t="shared" si="4"/>
        <v>4.5792574654448739</v>
      </c>
      <c r="H50" s="43">
        <f t="shared" si="2"/>
        <v>533.02784761041016</v>
      </c>
    </row>
    <row r="51" spans="1:8" x14ac:dyDescent="0.2">
      <c r="A51" s="92">
        <v>44022</v>
      </c>
      <c r="B51" s="26">
        <v>200000</v>
      </c>
      <c r="C51" s="317">
        <v>2.38</v>
      </c>
      <c r="D51" s="66">
        <v>223071.1</v>
      </c>
      <c r="E51" s="139">
        <f t="shared" si="3"/>
        <v>1.066924402130083E-5</v>
      </c>
      <c r="F51" s="27">
        <v>476476.00099999999</v>
      </c>
      <c r="G51" s="140">
        <f t="shared" si="4"/>
        <v>2.133848804260166</v>
      </c>
      <c r="H51" s="43">
        <f t="shared" si="2"/>
        <v>535.16169641467036</v>
      </c>
    </row>
    <row r="52" spans="1:8" x14ac:dyDescent="0.2">
      <c r="A52" s="92">
        <v>44022</v>
      </c>
      <c r="B52" s="26">
        <v>989800</v>
      </c>
      <c r="C52" s="317">
        <v>2.39</v>
      </c>
      <c r="D52" s="66">
        <v>223071.1</v>
      </c>
      <c r="E52" s="139">
        <f t="shared" si="3"/>
        <v>1.0714072777692853E-5</v>
      </c>
      <c r="F52" s="27">
        <v>2367987.622</v>
      </c>
      <c r="G52" s="140">
        <f t="shared" si="4"/>
        <v>10.604789235360386</v>
      </c>
      <c r="H52" s="43">
        <f t="shared" si="2"/>
        <v>545.76648565003075</v>
      </c>
    </row>
    <row r="53" spans="1:8" x14ac:dyDescent="0.2">
      <c r="A53" s="92">
        <v>44022</v>
      </c>
      <c r="B53" s="26">
        <v>500000</v>
      </c>
      <c r="C53" s="317">
        <v>2.39</v>
      </c>
      <c r="D53" s="66">
        <v>223071.1</v>
      </c>
      <c r="E53" s="139">
        <f t="shared" si="3"/>
        <v>1.0714072777692853E-5</v>
      </c>
      <c r="F53" s="27">
        <v>1196195</v>
      </c>
      <c r="G53" s="140">
        <f t="shared" si="4"/>
        <v>5.3570363888464261</v>
      </c>
      <c r="H53" s="43">
        <f t="shared" si="2"/>
        <v>551.12352203887713</v>
      </c>
    </row>
    <row r="54" spans="1:8" x14ac:dyDescent="0.2">
      <c r="A54" s="92">
        <v>44022</v>
      </c>
      <c r="B54" s="26">
        <v>2605619</v>
      </c>
      <c r="C54" s="317">
        <v>2.39</v>
      </c>
      <c r="D54" s="66">
        <v>223071.1</v>
      </c>
      <c r="E54" s="139">
        <f t="shared" si="3"/>
        <v>1.0714072777692853E-5</v>
      </c>
      <c r="F54" s="27">
        <v>6233656.8394100014</v>
      </c>
      <c r="G54" s="140">
        <f t="shared" si="4"/>
        <v>27.916791596939273</v>
      </c>
      <c r="H54" s="43">
        <f t="shared" si="2"/>
        <v>579.04031363581635</v>
      </c>
    </row>
    <row r="55" spans="1:8" x14ac:dyDescent="0.2">
      <c r="A55" s="92">
        <v>44022</v>
      </c>
      <c r="B55" s="26">
        <v>1000000</v>
      </c>
      <c r="C55" s="317">
        <v>2.39</v>
      </c>
      <c r="D55" s="66">
        <v>223071.1</v>
      </c>
      <c r="E55" s="139">
        <f t="shared" si="3"/>
        <v>1.0714072777692853E-5</v>
      </c>
      <c r="F55" s="27">
        <v>2392390</v>
      </c>
      <c r="G55" s="140">
        <f t="shared" si="4"/>
        <v>10.714072777692852</v>
      </c>
      <c r="H55" s="43">
        <f t="shared" si="2"/>
        <v>589.75438641350922</v>
      </c>
    </row>
    <row r="56" spans="1:8" x14ac:dyDescent="0.2">
      <c r="A56" s="92">
        <v>44022</v>
      </c>
      <c r="B56" s="26">
        <v>5394381</v>
      </c>
      <c r="C56" s="317">
        <v>2.39</v>
      </c>
      <c r="D56" s="66">
        <v>223071.1</v>
      </c>
      <c r="E56" s="139">
        <f t="shared" si="3"/>
        <v>1.0714072777692853E-5</v>
      </c>
      <c r="F56" s="27">
        <v>12905463.16059</v>
      </c>
      <c r="G56" s="140">
        <f t="shared" si="4"/>
        <v>57.795790624603548</v>
      </c>
      <c r="H56" s="43">
        <f t="shared" si="2"/>
        <v>647.55017703811279</v>
      </c>
    </row>
    <row r="57" spans="1:8" x14ac:dyDescent="0.2">
      <c r="A57" s="92">
        <v>44025</v>
      </c>
      <c r="B57" s="26">
        <v>1500000</v>
      </c>
      <c r="C57" s="317">
        <v>2.29</v>
      </c>
      <c r="D57" s="66">
        <v>231100.93</v>
      </c>
      <c r="E57" s="139">
        <f t="shared" si="3"/>
        <v>9.9090903701685673E-6</v>
      </c>
      <c r="F57" s="27">
        <v>3438435</v>
      </c>
      <c r="G57" s="140">
        <f t="shared" si="4"/>
        <v>14.86363555525285</v>
      </c>
      <c r="H57" s="43">
        <f t="shared" si="2"/>
        <v>662.41381259336561</v>
      </c>
    </row>
    <row r="58" spans="1:8" x14ac:dyDescent="0.2">
      <c r="A58" s="92">
        <v>44025</v>
      </c>
      <c r="B58" s="26">
        <v>1000000</v>
      </c>
      <c r="C58" s="317">
        <v>2.15</v>
      </c>
      <c r="D58" s="66">
        <v>231100.93</v>
      </c>
      <c r="E58" s="139">
        <f t="shared" si="3"/>
        <v>9.303294452341667E-6</v>
      </c>
      <c r="F58" s="27">
        <v>2152150</v>
      </c>
      <c r="G58" s="140">
        <f t="shared" si="4"/>
        <v>9.3032944523416674</v>
      </c>
      <c r="H58" s="43">
        <f t="shared" si="2"/>
        <v>671.71710704570728</v>
      </c>
    </row>
    <row r="59" spans="1:8" x14ac:dyDescent="0.2">
      <c r="A59" s="92">
        <v>44025</v>
      </c>
      <c r="B59" s="26">
        <v>5000000</v>
      </c>
      <c r="C59" s="317">
        <v>2.0099999999999998</v>
      </c>
      <c r="D59" s="66">
        <v>231100.93</v>
      </c>
      <c r="E59" s="139">
        <f t="shared" si="3"/>
        <v>8.6974985345147666E-6</v>
      </c>
      <c r="F59" s="27">
        <v>10060049.999999998</v>
      </c>
      <c r="G59" s="140">
        <f t="shared" si="4"/>
        <v>43.487492672573836</v>
      </c>
      <c r="H59" s="43">
        <f t="shared" si="2"/>
        <v>715.20459971828109</v>
      </c>
    </row>
    <row r="60" spans="1:8" x14ac:dyDescent="0.2">
      <c r="A60" s="92">
        <v>44025</v>
      </c>
      <c r="B60" s="26">
        <v>3899999</v>
      </c>
      <c r="C60" s="317">
        <v>2.0099999999999998</v>
      </c>
      <c r="D60" s="66">
        <v>231100.93</v>
      </c>
      <c r="E60" s="139">
        <f t="shared" si="3"/>
        <v>8.6974985345147666E-6</v>
      </c>
      <c r="F60" s="27">
        <v>7846836.9879899994</v>
      </c>
      <c r="G60" s="140">
        <f t="shared" si="4"/>
        <v>33.920235587109055</v>
      </c>
      <c r="H60" s="43">
        <f t="shared" si="2"/>
        <v>749.12483530539009</v>
      </c>
    </row>
    <row r="61" spans="1:8" x14ac:dyDescent="0.2">
      <c r="A61" s="92">
        <v>44025</v>
      </c>
      <c r="B61" s="26">
        <v>1100001</v>
      </c>
      <c r="C61" s="317">
        <v>2.0099999999999998</v>
      </c>
      <c r="D61" s="66">
        <v>231100.93</v>
      </c>
      <c r="E61" s="139">
        <f t="shared" si="3"/>
        <v>8.6974985345147666E-6</v>
      </c>
      <c r="F61" s="27">
        <v>2213213.0120099997</v>
      </c>
      <c r="G61" s="140">
        <f t="shared" si="4"/>
        <v>9.567257085464778</v>
      </c>
      <c r="H61" s="43">
        <f t="shared" si="2"/>
        <v>758.6920923908549</v>
      </c>
    </row>
    <row r="62" spans="1:8" x14ac:dyDescent="0.2">
      <c r="A62" s="92">
        <v>44025</v>
      </c>
      <c r="B62" s="26">
        <v>4899999</v>
      </c>
      <c r="C62" s="317">
        <v>2.0099999999999998</v>
      </c>
      <c r="D62" s="66">
        <v>231100.93</v>
      </c>
      <c r="E62" s="139">
        <f t="shared" si="3"/>
        <v>8.6974985345147666E-6</v>
      </c>
      <c r="F62" s="27">
        <v>9858846.9879899975</v>
      </c>
      <c r="G62" s="140">
        <f t="shared" si="4"/>
        <v>42.617734121623819</v>
      </c>
      <c r="H62" s="43">
        <f t="shared" si="2"/>
        <v>801.30982651247871</v>
      </c>
    </row>
    <row r="63" spans="1:8" x14ac:dyDescent="0.2">
      <c r="A63" s="92">
        <v>44025</v>
      </c>
      <c r="B63" s="26">
        <v>1918763</v>
      </c>
      <c r="C63" s="317">
        <v>2.0099999999999998</v>
      </c>
      <c r="D63" s="66">
        <v>231100.93</v>
      </c>
      <c r="E63" s="139">
        <f t="shared" si="3"/>
        <v>8.6974985345147666E-6</v>
      </c>
      <c r="F63" s="27">
        <v>3860570.3436299996</v>
      </c>
      <c r="G63" s="140">
        <f t="shared" si="4"/>
        <v>16.688438380581157</v>
      </c>
      <c r="H63" s="43">
        <f t="shared" si="2"/>
        <v>817.99826489305985</v>
      </c>
    </row>
    <row r="64" spans="1:8" x14ac:dyDescent="0.2">
      <c r="A64" s="92">
        <v>44026</v>
      </c>
      <c r="B64" s="26">
        <v>1500000</v>
      </c>
      <c r="C64" s="317">
        <v>1.9</v>
      </c>
      <c r="D64" s="66">
        <v>231002.35</v>
      </c>
      <c r="E64" s="139">
        <f t="shared" si="3"/>
        <v>8.2250245506160432E-6</v>
      </c>
      <c r="F64" s="27">
        <v>2852850</v>
      </c>
      <c r="G64" s="140">
        <f t="shared" si="4"/>
        <v>12.337536825924065</v>
      </c>
      <c r="H64" s="43">
        <f t="shared" si="2"/>
        <v>830.33580171898393</v>
      </c>
    </row>
    <row r="65" spans="1:8" x14ac:dyDescent="0.2">
      <c r="A65" s="92">
        <v>44026</v>
      </c>
      <c r="B65" s="26">
        <v>9000000</v>
      </c>
      <c r="C65" s="317">
        <v>1.6</v>
      </c>
      <c r="D65" s="66">
        <v>231002.35</v>
      </c>
      <c r="E65" s="139">
        <f t="shared" si="3"/>
        <v>6.9263364636766683E-6</v>
      </c>
      <c r="F65" s="27">
        <v>14414400</v>
      </c>
      <c r="G65" s="140">
        <f t="shared" si="4"/>
        <v>62.337028173090012</v>
      </c>
      <c r="H65" s="43">
        <f t="shared" si="2"/>
        <v>892.67282989207399</v>
      </c>
    </row>
    <row r="66" spans="1:8" x14ac:dyDescent="0.2">
      <c r="A66" s="92">
        <v>44026</v>
      </c>
      <c r="B66" s="26">
        <v>1999950</v>
      </c>
      <c r="C66" s="317">
        <v>1.77</v>
      </c>
      <c r="D66" s="66">
        <v>231002.35</v>
      </c>
      <c r="E66" s="139">
        <f t="shared" ref="E66:E97" si="5">C66/D66</f>
        <v>7.6622597129423147E-6</v>
      </c>
      <c r="F66" s="27">
        <v>3543451.4114999999</v>
      </c>
      <c r="G66" s="140">
        <f t="shared" ref="G66:G97" si="6">B66*E66</f>
        <v>15.324136312898982</v>
      </c>
      <c r="H66" s="43">
        <f t="shared" si="2"/>
        <v>907.99696620497298</v>
      </c>
    </row>
    <row r="67" spans="1:8" x14ac:dyDescent="0.2">
      <c r="A67" s="92">
        <v>44026</v>
      </c>
      <c r="B67" s="26">
        <v>6414801</v>
      </c>
      <c r="C67" s="317">
        <v>1.48</v>
      </c>
      <c r="D67" s="66">
        <v>231002.35</v>
      </c>
      <c r="E67" s="139">
        <f t="shared" si="5"/>
        <v>6.4068612289009178E-6</v>
      </c>
      <c r="F67" s="27">
        <v>9503399.3854799997</v>
      </c>
      <c r="G67" s="140">
        <f t="shared" si="6"/>
        <v>41.098739818014835</v>
      </c>
      <c r="H67" s="43">
        <f t="shared" si="2"/>
        <v>949.09570602298777</v>
      </c>
    </row>
    <row r="68" spans="1:8" x14ac:dyDescent="0.2">
      <c r="A68" s="92">
        <v>44026</v>
      </c>
      <c r="B68" s="26">
        <v>2585199</v>
      </c>
      <c r="C68" s="317">
        <v>1.48</v>
      </c>
      <c r="D68" s="66">
        <v>231002.35</v>
      </c>
      <c r="E68" s="139">
        <f t="shared" si="5"/>
        <v>6.4068612289009178E-6</v>
      </c>
      <c r="F68" s="27">
        <v>3829920.6145199998</v>
      </c>
      <c r="G68" s="140">
        <f t="shared" si="6"/>
        <v>16.563011242093424</v>
      </c>
      <c r="H68" s="43">
        <f t="shared" ref="H68:H106" si="7">H67+G68</f>
        <v>965.65871726508124</v>
      </c>
    </row>
    <row r="69" spans="1:8" x14ac:dyDescent="0.2">
      <c r="A69" s="92">
        <v>44026</v>
      </c>
      <c r="B69" s="26">
        <v>9000000</v>
      </c>
      <c r="C69" s="317">
        <v>1.4</v>
      </c>
      <c r="D69" s="66">
        <v>231002.35</v>
      </c>
      <c r="E69" s="139">
        <f t="shared" si="5"/>
        <v>6.0605444057170844E-6</v>
      </c>
      <c r="F69" s="27">
        <v>12612600</v>
      </c>
      <c r="G69" s="140">
        <f t="shared" si="6"/>
        <v>54.544899651453761</v>
      </c>
      <c r="H69" s="43">
        <f t="shared" si="7"/>
        <v>1020.203616916535</v>
      </c>
    </row>
    <row r="70" spans="1:8" x14ac:dyDescent="0.2">
      <c r="A70" s="92">
        <v>44027</v>
      </c>
      <c r="B70" s="26">
        <v>1245600</v>
      </c>
      <c r="C70" s="317">
        <v>1.39</v>
      </c>
      <c r="D70" s="66">
        <v>232981.02</v>
      </c>
      <c r="E70" s="139">
        <f t="shared" si="5"/>
        <v>5.9661512341219893E-6</v>
      </c>
      <c r="F70" s="27">
        <v>1733115.3839999998</v>
      </c>
      <c r="G70" s="140">
        <f t="shared" si="6"/>
        <v>7.43143797722235</v>
      </c>
      <c r="H70" s="43">
        <f t="shared" si="7"/>
        <v>1027.6350548937573</v>
      </c>
    </row>
    <row r="71" spans="1:8" x14ac:dyDescent="0.2">
      <c r="A71" s="92">
        <v>44027</v>
      </c>
      <c r="B71" s="26">
        <v>700000</v>
      </c>
      <c r="C71" s="317">
        <v>1.39</v>
      </c>
      <c r="D71" s="66">
        <v>232981.02</v>
      </c>
      <c r="E71" s="139">
        <f t="shared" si="5"/>
        <v>5.9661512341219893E-6</v>
      </c>
      <c r="F71" s="27">
        <v>973973.00099999993</v>
      </c>
      <c r="G71" s="140">
        <f t="shared" si="6"/>
        <v>4.1763058638853927</v>
      </c>
      <c r="H71" s="43">
        <f t="shared" si="7"/>
        <v>1031.8113607576427</v>
      </c>
    </row>
    <row r="72" spans="1:8" x14ac:dyDescent="0.2">
      <c r="A72" s="92">
        <v>44027</v>
      </c>
      <c r="B72" s="26">
        <v>6200000</v>
      </c>
      <c r="C72" s="317">
        <v>1.35</v>
      </c>
      <c r="D72" s="66">
        <v>232981.02</v>
      </c>
      <c r="E72" s="139">
        <f t="shared" si="5"/>
        <v>5.794463428823516E-6</v>
      </c>
      <c r="F72" s="27">
        <v>8378370.0000000009</v>
      </c>
      <c r="G72" s="140">
        <f t="shared" si="6"/>
        <v>35.9256732587058</v>
      </c>
      <c r="H72" s="43">
        <f t="shared" si="7"/>
        <v>1067.7370340163484</v>
      </c>
    </row>
    <row r="73" spans="1:8" x14ac:dyDescent="0.2">
      <c r="A73" s="92">
        <v>44029</v>
      </c>
      <c r="B73" s="26">
        <v>6452618</v>
      </c>
      <c r="C73" s="317">
        <v>1.45</v>
      </c>
      <c r="D73" s="66">
        <v>235012.53</v>
      </c>
      <c r="E73" s="139">
        <f t="shared" si="5"/>
        <v>6.1698837930045689E-6</v>
      </c>
      <c r="F73" s="27">
        <v>9365652.3960999995</v>
      </c>
      <c r="G73" s="140">
        <f t="shared" si="6"/>
        <v>39.811903220649555</v>
      </c>
      <c r="H73" s="43">
        <f t="shared" si="7"/>
        <v>1107.548937236998</v>
      </c>
    </row>
    <row r="74" spans="1:8" x14ac:dyDescent="0.2">
      <c r="A74" s="92">
        <v>44032</v>
      </c>
      <c r="B74" s="26">
        <v>2500000</v>
      </c>
      <c r="C74" s="317">
        <v>1.45</v>
      </c>
      <c r="D74" s="66">
        <v>245081.79</v>
      </c>
      <c r="E74" s="139">
        <f t="shared" si="5"/>
        <v>5.9163922378729152E-6</v>
      </c>
      <c r="F74" s="27">
        <v>3628625</v>
      </c>
      <c r="G74" s="140">
        <f t="shared" si="6"/>
        <v>14.790980594682289</v>
      </c>
      <c r="H74" s="43">
        <f t="shared" si="7"/>
        <v>1122.3399178316802</v>
      </c>
    </row>
    <row r="75" spans="1:8" x14ac:dyDescent="0.2">
      <c r="A75" s="92">
        <v>44039</v>
      </c>
      <c r="B75" s="26">
        <v>5</v>
      </c>
      <c r="C75" s="317">
        <v>1.45</v>
      </c>
      <c r="D75" s="66">
        <v>260068.94</v>
      </c>
      <c r="E75" s="139">
        <f t="shared" si="5"/>
        <v>5.5754447263098775E-6</v>
      </c>
      <c r="F75" s="27">
        <v>57.25</v>
      </c>
      <c r="G75" s="140">
        <f t="shared" si="6"/>
        <v>2.7877223631549386E-5</v>
      </c>
      <c r="H75" s="43">
        <f t="shared" si="7"/>
        <v>1122.3399457089038</v>
      </c>
    </row>
    <row r="76" spans="1:8" x14ac:dyDescent="0.2">
      <c r="A76" s="92">
        <v>44039</v>
      </c>
      <c r="B76" s="26">
        <v>4999995</v>
      </c>
      <c r="C76" s="317">
        <v>1.45</v>
      </c>
      <c r="D76" s="66">
        <v>260068.94</v>
      </c>
      <c r="E76" s="139">
        <f t="shared" si="5"/>
        <v>5.5754447263098775E-6</v>
      </c>
      <c r="F76" s="27">
        <v>7257242.7427500002</v>
      </c>
      <c r="G76" s="140">
        <f t="shared" si="6"/>
        <v>27.877195754325758</v>
      </c>
      <c r="H76" s="43">
        <f t="shared" si="7"/>
        <v>1150.2171414632296</v>
      </c>
    </row>
    <row r="77" spans="1:8" x14ac:dyDescent="0.2">
      <c r="A77" s="92">
        <v>44041</v>
      </c>
      <c r="B77" s="26">
        <v>973852</v>
      </c>
      <c r="C77" s="317">
        <v>1.48</v>
      </c>
      <c r="D77" s="66">
        <v>265883.7</v>
      </c>
      <c r="E77" s="139">
        <f t="shared" si="5"/>
        <v>5.5663434802509519E-6</v>
      </c>
      <c r="F77" s="27">
        <v>1442742.2609599999</v>
      </c>
      <c r="G77" s="140">
        <f t="shared" si="6"/>
        <v>5.4207947309293498</v>
      </c>
      <c r="H77" s="43">
        <f t="shared" si="7"/>
        <v>1155.637936194159</v>
      </c>
    </row>
    <row r="78" spans="1:8" x14ac:dyDescent="0.2">
      <c r="A78" s="92">
        <v>44041</v>
      </c>
      <c r="B78" s="26">
        <v>3732542</v>
      </c>
      <c r="C78" s="317">
        <v>1.47</v>
      </c>
      <c r="D78" s="66">
        <v>265883.7</v>
      </c>
      <c r="E78" s="139">
        <f t="shared" si="5"/>
        <v>5.5287330513303367E-6</v>
      </c>
      <c r="F78" s="27">
        <v>5492323.5767400004</v>
      </c>
      <c r="G78" s="140">
        <f t="shared" si="6"/>
        <v>20.636228320878637</v>
      </c>
      <c r="H78" s="43">
        <f t="shared" si="7"/>
        <v>1176.2741645150377</v>
      </c>
    </row>
    <row r="79" spans="1:8" x14ac:dyDescent="0.2">
      <c r="A79" s="92">
        <v>44047</v>
      </c>
      <c r="B79" s="26">
        <v>1200000</v>
      </c>
      <c r="C79" s="317">
        <v>1.61</v>
      </c>
      <c r="D79" s="66">
        <v>268581.06</v>
      </c>
      <c r="E79" s="139">
        <f t="shared" si="5"/>
        <v>5.9944658793140522E-6</v>
      </c>
      <c r="F79" s="27">
        <v>1933932.0000000002</v>
      </c>
      <c r="G79" s="140">
        <f t="shared" si="6"/>
        <v>7.1933590551768622</v>
      </c>
      <c r="H79" s="43">
        <f t="shared" si="7"/>
        <v>1183.4675235702146</v>
      </c>
    </row>
    <row r="80" spans="1:8" x14ac:dyDescent="0.2">
      <c r="A80" s="92">
        <v>44048</v>
      </c>
      <c r="B80" s="26">
        <v>1900000</v>
      </c>
      <c r="C80" s="317">
        <v>1.63</v>
      </c>
      <c r="D80" s="66">
        <v>278022.71999999997</v>
      </c>
      <c r="E80" s="139">
        <f t="shared" si="5"/>
        <v>5.8628302032294345E-6</v>
      </c>
      <c r="F80" s="27">
        <v>3100097</v>
      </c>
      <c r="G80" s="140">
        <f t="shared" si="6"/>
        <v>11.139377386135926</v>
      </c>
      <c r="H80" s="43">
        <f t="shared" si="7"/>
        <v>1194.6069009563505</v>
      </c>
    </row>
    <row r="81" spans="1:8" x14ac:dyDescent="0.2">
      <c r="A81" s="92">
        <v>44050</v>
      </c>
      <c r="B81" s="26">
        <v>3569416</v>
      </c>
      <c r="C81" s="317">
        <v>1.95</v>
      </c>
      <c r="D81" s="66">
        <v>294729.01</v>
      </c>
      <c r="E81" s="139">
        <f t="shared" si="5"/>
        <v>6.6162472435271974E-6</v>
      </c>
      <c r="F81" s="27">
        <v>6967321.5612000003</v>
      </c>
      <c r="G81" s="140">
        <f t="shared" si="6"/>
        <v>23.616138771001875</v>
      </c>
      <c r="H81" s="43">
        <f t="shared" si="7"/>
        <v>1218.2230397273524</v>
      </c>
    </row>
    <row r="82" spans="1:8" x14ac:dyDescent="0.2">
      <c r="A82" s="92">
        <v>44050</v>
      </c>
      <c r="B82" s="26">
        <v>1000000</v>
      </c>
      <c r="C82" s="317">
        <v>2.1</v>
      </c>
      <c r="D82" s="66">
        <v>294729.01</v>
      </c>
      <c r="E82" s="139">
        <f t="shared" si="5"/>
        <v>7.1251893391831365E-6</v>
      </c>
      <c r="F82" s="27">
        <v>2102100</v>
      </c>
      <c r="G82" s="140">
        <f t="shared" si="6"/>
        <v>7.1251893391831365</v>
      </c>
      <c r="H82" s="43">
        <f t="shared" si="7"/>
        <v>1225.3482290665356</v>
      </c>
    </row>
    <row r="83" spans="1:8" x14ac:dyDescent="0.2">
      <c r="A83" s="92">
        <v>44051</v>
      </c>
      <c r="B83" s="26">
        <v>1000000</v>
      </c>
      <c r="C83" s="317">
        <v>2.12</v>
      </c>
      <c r="D83" s="66">
        <v>294729.01</v>
      </c>
      <c r="E83" s="139">
        <f t="shared" si="5"/>
        <v>7.193048285270595E-6</v>
      </c>
      <c r="F83" s="27">
        <v>2122120</v>
      </c>
      <c r="G83" s="140">
        <f t="shared" si="6"/>
        <v>7.1930482852705948</v>
      </c>
      <c r="H83" s="43">
        <f t="shared" si="7"/>
        <v>1232.5412773518062</v>
      </c>
    </row>
    <row r="84" spans="1:8" x14ac:dyDescent="0.2">
      <c r="A84" s="92">
        <v>44054</v>
      </c>
      <c r="B84" s="26">
        <v>223000</v>
      </c>
      <c r="C84" s="317">
        <v>1.75</v>
      </c>
      <c r="D84" s="66">
        <v>285012.42</v>
      </c>
      <c r="E84" s="139">
        <f t="shared" si="5"/>
        <v>6.1400832988260656E-6</v>
      </c>
      <c r="F84" s="27">
        <v>390640.25099999999</v>
      </c>
      <c r="G84" s="140">
        <f t="shared" si="6"/>
        <v>1.3692385756382126</v>
      </c>
      <c r="H84" s="43">
        <f t="shared" si="7"/>
        <v>1233.9105159274445</v>
      </c>
    </row>
    <row r="85" spans="1:8" x14ac:dyDescent="0.2">
      <c r="A85" s="92">
        <v>44054</v>
      </c>
      <c r="B85" s="26">
        <v>792082</v>
      </c>
      <c r="C85" s="317">
        <v>1.75</v>
      </c>
      <c r="D85" s="66">
        <v>285012.42</v>
      </c>
      <c r="E85" s="139">
        <f t="shared" si="5"/>
        <v>6.1400832988260656E-6</v>
      </c>
      <c r="F85" s="27">
        <v>1387529.6435</v>
      </c>
      <c r="G85" s="140">
        <f t="shared" si="6"/>
        <v>4.8634494595007478</v>
      </c>
      <c r="H85" s="43">
        <f t="shared" si="7"/>
        <v>1238.7739653869453</v>
      </c>
    </row>
    <row r="86" spans="1:8" x14ac:dyDescent="0.2">
      <c r="A86" s="92">
        <v>44055</v>
      </c>
      <c r="B86" s="26">
        <v>43000</v>
      </c>
      <c r="C86" s="317">
        <v>1.89</v>
      </c>
      <c r="D86" s="66">
        <v>288953.82</v>
      </c>
      <c r="E86" s="139">
        <f t="shared" si="5"/>
        <v>6.5408375635940718E-6</v>
      </c>
      <c r="F86" s="27">
        <v>81351.270999999993</v>
      </c>
      <c r="G86" s="140">
        <f t="shared" si="6"/>
        <v>0.28125601523454508</v>
      </c>
      <c r="H86" s="43">
        <f t="shared" si="7"/>
        <v>1239.0552214021798</v>
      </c>
    </row>
    <row r="87" spans="1:8" x14ac:dyDescent="0.2">
      <c r="A87" s="92">
        <v>44056</v>
      </c>
      <c r="B87" s="26">
        <v>1000000</v>
      </c>
      <c r="C87" s="317">
        <v>2.16</v>
      </c>
      <c r="D87" s="66">
        <v>298781.93</v>
      </c>
      <c r="E87" s="139">
        <f t="shared" si="5"/>
        <v>7.2293528594584023E-6</v>
      </c>
      <c r="F87" s="27">
        <v>2162160</v>
      </c>
      <c r="G87" s="140">
        <f t="shared" si="6"/>
        <v>7.2293528594584027</v>
      </c>
      <c r="H87" s="43">
        <f t="shared" si="7"/>
        <v>1246.2845742616382</v>
      </c>
    </row>
    <row r="88" spans="1:8" x14ac:dyDescent="0.2">
      <c r="A88" s="92">
        <v>44060</v>
      </c>
      <c r="B88" s="26">
        <v>1000000</v>
      </c>
      <c r="C88" s="317">
        <v>2.2799999999999998</v>
      </c>
      <c r="D88" s="66">
        <v>294821.82</v>
      </c>
      <c r="E88" s="139">
        <f t="shared" si="5"/>
        <v>7.7334845840107748E-6</v>
      </c>
      <c r="F88" s="27">
        <v>2282280</v>
      </c>
      <c r="G88" s="140">
        <f t="shared" si="6"/>
        <v>7.7334845840107747</v>
      </c>
      <c r="H88" s="43">
        <f t="shared" si="7"/>
        <v>1254.018058845649</v>
      </c>
    </row>
    <row r="89" spans="1:8" x14ac:dyDescent="0.2">
      <c r="A89" s="92">
        <v>44061</v>
      </c>
      <c r="B89" s="26">
        <v>250000</v>
      </c>
      <c r="C89" s="317">
        <v>2.12</v>
      </c>
      <c r="D89" s="66">
        <v>303054.13</v>
      </c>
      <c r="E89" s="139">
        <f t="shared" si="5"/>
        <v>6.9954499547655066E-6</v>
      </c>
      <c r="F89" s="27">
        <v>530530.00100000005</v>
      </c>
      <c r="G89" s="140">
        <f t="shared" si="6"/>
        <v>1.7488624886913766</v>
      </c>
      <c r="H89" s="43">
        <f t="shared" si="7"/>
        <v>1255.7669213343404</v>
      </c>
    </row>
    <row r="90" spans="1:8" x14ac:dyDescent="0.2">
      <c r="A90" s="92">
        <v>44061</v>
      </c>
      <c r="B90" s="26">
        <v>150000</v>
      </c>
      <c r="C90" s="317">
        <v>2.09</v>
      </c>
      <c r="D90" s="66">
        <v>303054.13</v>
      </c>
      <c r="E90" s="139">
        <f t="shared" si="5"/>
        <v>6.8964577384244852E-6</v>
      </c>
      <c r="F90" s="27">
        <v>313813.50099999999</v>
      </c>
      <c r="G90" s="140">
        <f t="shared" si="6"/>
        <v>1.0344686607636728</v>
      </c>
      <c r="H90" s="43">
        <f t="shared" si="7"/>
        <v>1256.801389995104</v>
      </c>
    </row>
    <row r="91" spans="1:8" x14ac:dyDescent="0.2">
      <c r="A91" s="92">
        <v>44061</v>
      </c>
      <c r="B91" s="26">
        <v>100000</v>
      </c>
      <c r="C91" s="317">
        <v>2.09</v>
      </c>
      <c r="D91" s="66">
        <v>303054.13</v>
      </c>
      <c r="E91" s="139">
        <f t="shared" si="5"/>
        <v>6.8964577384244852E-6</v>
      </c>
      <c r="F91" s="27">
        <v>209209.00099999999</v>
      </c>
      <c r="G91" s="140">
        <f t="shared" si="6"/>
        <v>0.68964577384244852</v>
      </c>
      <c r="H91" s="43">
        <f t="shared" si="7"/>
        <v>1257.4910357689464</v>
      </c>
    </row>
    <row r="92" spans="1:8" x14ac:dyDescent="0.2">
      <c r="A92" s="92">
        <v>44062</v>
      </c>
      <c r="B92" s="26">
        <v>44442</v>
      </c>
      <c r="C92" s="317">
        <v>2.17</v>
      </c>
      <c r="D92" s="66">
        <v>310272.28999999998</v>
      </c>
      <c r="E92" s="139">
        <f t="shared" si="5"/>
        <v>6.9938569119401542E-6</v>
      </c>
      <c r="F92" s="27">
        <v>96535.580140000005</v>
      </c>
      <c r="G92" s="140">
        <f t="shared" si="6"/>
        <v>0.31082098888044435</v>
      </c>
      <c r="H92" s="43">
        <f t="shared" si="7"/>
        <v>1257.801856757827</v>
      </c>
    </row>
    <row r="93" spans="1:8" x14ac:dyDescent="0.2">
      <c r="A93" s="92">
        <v>44062</v>
      </c>
      <c r="B93" s="26">
        <v>907989</v>
      </c>
      <c r="C93" s="317">
        <v>2.1800000000000002</v>
      </c>
      <c r="D93" s="66">
        <v>310272.28999999998</v>
      </c>
      <c r="E93" s="139">
        <f t="shared" si="5"/>
        <v>7.0260866672947179E-6</v>
      </c>
      <c r="F93" s="27">
        <v>1981395.4360200004</v>
      </c>
      <c r="G93" s="140">
        <f t="shared" si="6"/>
        <v>6.379609406950264</v>
      </c>
      <c r="H93" s="43">
        <f t="shared" si="7"/>
        <v>1264.1814661647772</v>
      </c>
    </row>
    <row r="94" spans="1:8" x14ac:dyDescent="0.2">
      <c r="A94" s="92">
        <v>44062</v>
      </c>
      <c r="B94" s="26">
        <v>5000000</v>
      </c>
      <c r="C94" s="317">
        <v>2.1800000000000002</v>
      </c>
      <c r="D94" s="66">
        <v>310272.28999999998</v>
      </c>
      <c r="E94" s="139">
        <f t="shared" si="5"/>
        <v>7.0260866672947179E-6</v>
      </c>
      <c r="F94" s="27">
        <v>10910900</v>
      </c>
      <c r="G94" s="140">
        <f t="shared" si="6"/>
        <v>35.130433336473587</v>
      </c>
      <c r="H94" s="43">
        <f t="shared" si="7"/>
        <v>1299.3118995012508</v>
      </c>
    </row>
    <row r="95" spans="1:8" x14ac:dyDescent="0.2">
      <c r="A95" s="92">
        <v>44062</v>
      </c>
      <c r="B95" s="26">
        <v>60000</v>
      </c>
      <c r="C95" s="317">
        <v>2.3199999999999998</v>
      </c>
      <c r="D95" s="66">
        <v>310272.28999999998</v>
      </c>
      <c r="E95" s="139">
        <f t="shared" si="5"/>
        <v>7.4773032422585984E-6</v>
      </c>
      <c r="F95" s="27">
        <v>139339.201</v>
      </c>
      <c r="G95" s="140">
        <f t="shared" si="6"/>
        <v>0.4486381945355159</v>
      </c>
      <c r="H95" s="43">
        <f t="shared" si="7"/>
        <v>1299.7605376957863</v>
      </c>
    </row>
    <row r="96" spans="1:8" x14ac:dyDescent="0.2">
      <c r="A96" s="92">
        <v>44063</v>
      </c>
      <c r="B96" s="26">
        <v>50000</v>
      </c>
      <c r="C96" s="317">
        <v>2.27</v>
      </c>
      <c r="D96" s="66">
        <v>306993.62</v>
      </c>
      <c r="E96" s="139">
        <f t="shared" si="5"/>
        <v>7.3942904741798874E-6</v>
      </c>
      <c r="F96" s="27">
        <v>113613.50099999999</v>
      </c>
      <c r="G96" s="140">
        <f t="shared" si="6"/>
        <v>0.36971452370899438</v>
      </c>
      <c r="H96" s="43">
        <f t="shared" si="7"/>
        <v>1300.1302522194953</v>
      </c>
    </row>
    <row r="97" spans="1:8" x14ac:dyDescent="0.2">
      <c r="A97" s="92">
        <v>44064</v>
      </c>
      <c r="B97" s="26">
        <v>1847663</v>
      </c>
      <c r="C97" s="317">
        <v>2.5</v>
      </c>
      <c r="D97" s="66">
        <v>306993.62</v>
      </c>
      <c r="E97" s="139">
        <f t="shared" si="5"/>
        <v>8.1434917116518572E-6</v>
      </c>
      <c r="F97" s="27">
        <v>4623776.6574999997</v>
      </c>
      <c r="G97" s="140">
        <f t="shared" si="6"/>
        <v>15.046428326425806</v>
      </c>
      <c r="H97" s="43">
        <f t="shared" si="7"/>
        <v>1315.176680545921</v>
      </c>
    </row>
    <row r="98" spans="1:8" x14ac:dyDescent="0.2">
      <c r="A98" s="92">
        <v>44064</v>
      </c>
      <c r="B98" s="26">
        <v>1000000</v>
      </c>
      <c r="C98" s="317">
        <v>2.5</v>
      </c>
      <c r="D98" s="66">
        <v>306993.62</v>
      </c>
      <c r="E98" s="139">
        <f t="shared" ref="E98:E106" si="8">C98/D98</f>
        <v>8.1434917116518572E-6</v>
      </c>
      <c r="F98" s="27">
        <v>2502500</v>
      </c>
      <c r="G98" s="140">
        <f t="shared" ref="G98:G106" si="9">B98*E98</f>
        <v>8.1434917116518566</v>
      </c>
      <c r="H98" s="43">
        <f t="shared" si="7"/>
        <v>1323.3201722575729</v>
      </c>
    </row>
    <row r="99" spans="1:8" x14ac:dyDescent="0.2">
      <c r="A99" s="92">
        <v>44064</v>
      </c>
      <c r="B99" s="26">
        <v>4536497</v>
      </c>
      <c r="C99" s="317">
        <v>2.48</v>
      </c>
      <c r="D99" s="66">
        <v>306993.62</v>
      </c>
      <c r="E99" s="139">
        <f t="shared" si="8"/>
        <v>8.0783437779586432E-6</v>
      </c>
      <c r="F99" s="27">
        <v>11261763.072560001</v>
      </c>
      <c r="G99" s="140">
        <f t="shared" si="9"/>
        <v>36.647382313678051</v>
      </c>
      <c r="H99" s="43">
        <f t="shared" si="7"/>
        <v>1359.967554571251</v>
      </c>
    </row>
    <row r="100" spans="1:8" x14ac:dyDescent="0.2">
      <c r="A100" s="92">
        <v>44083</v>
      </c>
      <c r="B100" s="26">
        <v>56591</v>
      </c>
      <c r="C100" s="317">
        <v>2.4500000000000002</v>
      </c>
      <c r="D100" s="66">
        <v>368532.31</v>
      </c>
      <c r="E100" s="139">
        <f t="shared" si="8"/>
        <v>6.6479924107604034E-6</v>
      </c>
      <c r="F100" s="27">
        <v>138786.59895000001</v>
      </c>
      <c r="G100" s="140">
        <f t="shared" si="9"/>
        <v>0.37621653851734199</v>
      </c>
      <c r="H100" s="43">
        <f t="shared" si="7"/>
        <v>1360.3437711097683</v>
      </c>
    </row>
    <row r="101" spans="1:8" x14ac:dyDescent="0.2">
      <c r="A101" s="92">
        <v>44085</v>
      </c>
      <c r="B101" s="26">
        <v>51585</v>
      </c>
      <c r="C101" s="317">
        <v>2.4500000000000002</v>
      </c>
      <c r="D101" s="66">
        <v>370032.61</v>
      </c>
      <c r="E101" s="139">
        <f t="shared" si="8"/>
        <v>6.6210380755360998E-6</v>
      </c>
      <c r="F101" s="27">
        <v>126509.63425000003</v>
      </c>
      <c r="G101" s="140">
        <f t="shared" si="9"/>
        <v>0.3415462491265297</v>
      </c>
      <c r="H101" s="43">
        <f t="shared" si="7"/>
        <v>1360.685317358895</v>
      </c>
    </row>
    <row r="102" spans="1:8" x14ac:dyDescent="0.2">
      <c r="A102" s="92">
        <v>44085</v>
      </c>
      <c r="B102" s="26">
        <v>1928439</v>
      </c>
      <c r="C102" s="317">
        <v>2.4500000000000002</v>
      </c>
      <c r="D102" s="66">
        <v>370032.61</v>
      </c>
      <c r="E102" s="139">
        <f t="shared" si="8"/>
        <v>6.6210380755360998E-6</v>
      </c>
      <c r="F102" s="27">
        <v>4729400.2255500006</v>
      </c>
      <c r="G102" s="140">
        <f t="shared" si="9"/>
        <v>12.76826804534876</v>
      </c>
      <c r="H102" s="43">
        <f t="shared" si="7"/>
        <v>1373.4535854042438</v>
      </c>
    </row>
    <row r="103" spans="1:8" x14ac:dyDescent="0.2">
      <c r="A103" s="92">
        <v>44085</v>
      </c>
      <c r="B103" s="26">
        <v>232959</v>
      </c>
      <c r="C103" s="317">
        <v>2.4500000000000002</v>
      </c>
      <c r="D103" s="66">
        <v>370032.61</v>
      </c>
      <c r="E103" s="139">
        <f t="shared" si="8"/>
        <v>6.6210380755360998E-6</v>
      </c>
      <c r="F103" s="27">
        <v>571320.30055000004</v>
      </c>
      <c r="G103" s="140">
        <f t="shared" si="9"/>
        <v>1.5424304090388143</v>
      </c>
      <c r="H103" s="43">
        <f t="shared" si="7"/>
        <v>1374.9960158132826</v>
      </c>
    </row>
    <row r="104" spans="1:8" x14ac:dyDescent="0.2">
      <c r="A104" s="92">
        <v>44113</v>
      </c>
      <c r="B104" s="26">
        <v>450</v>
      </c>
      <c r="C104" s="317">
        <v>2.4300000000000002</v>
      </c>
      <c r="D104" s="66">
        <v>366713.14</v>
      </c>
      <c r="E104" s="139">
        <f t="shared" si="8"/>
        <v>6.6264328570282484E-6</v>
      </c>
      <c r="F104" s="27">
        <v>1143.5</v>
      </c>
      <c r="G104" s="140">
        <f t="shared" si="9"/>
        <v>2.9818947856627117E-3</v>
      </c>
      <c r="H104" s="43">
        <f t="shared" si="7"/>
        <v>1374.9989977080684</v>
      </c>
    </row>
    <row r="105" spans="1:8" x14ac:dyDescent="0.2">
      <c r="A105" s="92">
        <v>44113</v>
      </c>
      <c r="B105" s="26">
        <v>200</v>
      </c>
      <c r="C105" s="317">
        <v>2.4300000000000002</v>
      </c>
      <c r="D105" s="66">
        <v>366713.14</v>
      </c>
      <c r="E105" s="139">
        <f t="shared" si="8"/>
        <v>6.6264328570282484E-6</v>
      </c>
      <c r="F105" s="27">
        <v>536</v>
      </c>
      <c r="G105" s="140">
        <f t="shared" si="9"/>
        <v>1.3252865714056497E-3</v>
      </c>
      <c r="H105" s="43">
        <f t="shared" si="7"/>
        <v>1375.0003229946399</v>
      </c>
    </row>
    <row r="106" spans="1:8" x14ac:dyDescent="0.2">
      <c r="A106" s="92">
        <v>44113</v>
      </c>
      <c r="B106" s="26">
        <v>10000</v>
      </c>
      <c r="C106" s="317">
        <v>2.4300000000000002</v>
      </c>
      <c r="D106" s="66">
        <v>366713.14</v>
      </c>
      <c r="E106" s="139">
        <f t="shared" si="8"/>
        <v>6.6264328570282484E-6</v>
      </c>
      <c r="F106" s="27">
        <v>24350</v>
      </c>
      <c r="G106" s="140">
        <f t="shared" si="9"/>
        <v>6.6264328570282485E-2</v>
      </c>
      <c r="H106" s="43">
        <f t="shared" si="7"/>
        <v>1375.0665873232101</v>
      </c>
    </row>
    <row r="108" spans="1:8" ht="18" x14ac:dyDescent="0.25">
      <c r="A108" s="309" t="s">
        <v>158</v>
      </c>
      <c r="B108" s="104">
        <f>SUM(B2:B107)</f>
        <v>146706774</v>
      </c>
      <c r="C108" s="106"/>
      <c r="D108" s="309" t="s">
        <v>228</v>
      </c>
      <c r="E108" s="138">
        <f>AVERAGE(E1:E106)</f>
        <v>1.2088426260225794E-3</v>
      </c>
      <c r="F108" s="106"/>
      <c r="G108" s="319">
        <f>SUM(G2:G107)</f>
        <v>1375.0665873232101</v>
      </c>
      <c r="H108" s="310"/>
    </row>
    <row r="109" spans="1:8" ht="18" x14ac:dyDescent="0.25">
      <c r="E109" s="135"/>
      <c r="G109" s="1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25"/>
  <sheetViews>
    <sheetView showGridLines="0" workbookViewId="0">
      <selection activeCell="G33" sqref="G33"/>
    </sheetView>
  </sheetViews>
  <sheetFormatPr baseColWidth="10" defaultRowHeight="15.75" x14ac:dyDescent="0.25"/>
  <cols>
    <col min="1" max="1" width="24" style="89" customWidth="1"/>
    <col min="2" max="2" width="17.42578125" style="89" customWidth="1"/>
    <col min="3" max="3" width="16" style="89" customWidth="1"/>
    <col min="4" max="4" width="30.5703125" style="89" customWidth="1"/>
    <col min="5" max="5" width="19.28515625" style="89" customWidth="1"/>
    <col min="6" max="6" width="19.85546875" style="89" bestFit="1" customWidth="1"/>
    <col min="7" max="7" width="17.28515625" style="89" customWidth="1"/>
    <col min="8" max="8" width="17" style="89" customWidth="1"/>
    <col min="9" max="16384" width="11.42578125" style="89"/>
  </cols>
  <sheetData>
    <row r="1" spans="1:8" x14ac:dyDescent="0.25">
      <c r="A1" s="137" t="s">
        <v>0</v>
      </c>
      <c r="B1" s="137" t="s">
        <v>158</v>
      </c>
      <c r="C1" s="137" t="s">
        <v>166</v>
      </c>
      <c r="D1" s="137" t="s">
        <v>156</v>
      </c>
      <c r="E1" s="137" t="s">
        <v>155</v>
      </c>
      <c r="F1" s="137" t="s">
        <v>154</v>
      </c>
      <c r="G1" s="137" t="s">
        <v>153</v>
      </c>
      <c r="H1" s="309" t="s">
        <v>223</v>
      </c>
    </row>
    <row r="2" spans="1:8" x14ac:dyDescent="0.25">
      <c r="A2" s="136">
        <v>43971</v>
      </c>
      <c r="B2" s="116">
        <v>50</v>
      </c>
      <c r="C2" s="117">
        <v>1380</v>
      </c>
      <c r="D2" s="101">
        <v>188794.82</v>
      </c>
      <c r="E2" s="134">
        <f t="shared" ref="E2:E22" si="0">C2/D2</f>
        <v>7.3095225811809876E-3</v>
      </c>
      <c r="F2" s="117">
        <v>68310</v>
      </c>
      <c r="G2" s="320">
        <f t="shared" ref="G2:G22" si="1">B2*E2</f>
        <v>0.36547612905904936</v>
      </c>
      <c r="H2" s="322">
        <f>G2</f>
        <v>0.36547612905904936</v>
      </c>
    </row>
    <row r="3" spans="1:8" x14ac:dyDescent="0.25">
      <c r="A3" s="136">
        <v>43973</v>
      </c>
      <c r="B3" s="116">
        <v>91</v>
      </c>
      <c r="C3" s="117">
        <v>1320</v>
      </c>
      <c r="D3" s="101">
        <v>205043.61</v>
      </c>
      <c r="E3" s="134">
        <f t="shared" si="0"/>
        <v>6.4376548969265618E-3</v>
      </c>
      <c r="F3" s="117">
        <v>118918.8</v>
      </c>
      <c r="G3" s="320">
        <f t="shared" si="1"/>
        <v>0.58582659562031714</v>
      </c>
      <c r="H3" s="322">
        <f>H2+G3</f>
        <v>0.9513027246793665</v>
      </c>
    </row>
    <row r="4" spans="1:8" x14ac:dyDescent="0.25">
      <c r="A4" s="136">
        <v>43978</v>
      </c>
      <c r="B4" s="116">
        <v>111</v>
      </c>
      <c r="C4" s="117">
        <v>1200</v>
      </c>
      <c r="D4" s="101">
        <v>195812.32</v>
      </c>
      <c r="E4" s="134">
        <f t="shared" si="0"/>
        <v>6.1283171559378897E-3</v>
      </c>
      <c r="F4" s="117">
        <v>131868</v>
      </c>
      <c r="G4" s="320">
        <f t="shared" si="1"/>
        <v>0.68024320430910579</v>
      </c>
      <c r="H4" s="142">
        <f t="shared" ref="H4:H22" si="2">H3+G4</f>
        <v>1.6315459289884724</v>
      </c>
    </row>
    <row r="5" spans="1:8" x14ac:dyDescent="0.25">
      <c r="A5" s="136">
        <v>43978</v>
      </c>
      <c r="B5" s="116">
        <v>560</v>
      </c>
      <c r="C5" s="117">
        <v>1200</v>
      </c>
      <c r="D5" s="101">
        <v>195812.32</v>
      </c>
      <c r="E5" s="134">
        <f t="shared" si="0"/>
        <v>6.1283171559378897E-3</v>
      </c>
      <c r="F5" s="117">
        <v>665280</v>
      </c>
      <c r="G5" s="320">
        <f t="shared" si="1"/>
        <v>3.4318576073252181</v>
      </c>
      <c r="H5" s="142">
        <f t="shared" si="2"/>
        <v>5.0634035363136904</v>
      </c>
    </row>
    <row r="6" spans="1:8" x14ac:dyDescent="0.25">
      <c r="A6" s="136">
        <v>43978</v>
      </c>
      <c r="B6" s="116">
        <v>1400</v>
      </c>
      <c r="C6" s="117">
        <v>1200</v>
      </c>
      <c r="D6" s="101">
        <v>195812.32</v>
      </c>
      <c r="E6" s="134">
        <f t="shared" si="0"/>
        <v>6.1283171559378897E-3</v>
      </c>
      <c r="F6" s="117">
        <v>1663200</v>
      </c>
      <c r="G6" s="320">
        <f t="shared" si="1"/>
        <v>8.5796440183130454</v>
      </c>
      <c r="H6" s="142">
        <f t="shared" si="2"/>
        <v>13.643047554626737</v>
      </c>
    </row>
    <row r="7" spans="1:8" x14ac:dyDescent="0.25">
      <c r="A7" s="136">
        <v>43978</v>
      </c>
      <c r="B7" s="116">
        <v>428</v>
      </c>
      <c r="C7" s="117">
        <v>1200</v>
      </c>
      <c r="D7" s="101">
        <v>195812.32</v>
      </c>
      <c r="E7" s="134">
        <f t="shared" si="0"/>
        <v>6.1283171559378897E-3</v>
      </c>
      <c r="F7" s="117">
        <v>508464</v>
      </c>
      <c r="G7" s="320">
        <f t="shared" si="1"/>
        <v>2.6229197427414168</v>
      </c>
      <c r="H7" s="142">
        <f t="shared" si="2"/>
        <v>16.265967297368153</v>
      </c>
    </row>
    <row r="8" spans="1:8" x14ac:dyDescent="0.25">
      <c r="A8" s="136">
        <v>43979</v>
      </c>
      <c r="B8" s="116">
        <v>310</v>
      </c>
      <c r="C8" s="117">
        <v>1300</v>
      </c>
      <c r="D8" s="101">
        <v>195802.81</v>
      </c>
      <c r="E8" s="134">
        <f t="shared" si="0"/>
        <v>6.639332704162928E-3</v>
      </c>
      <c r="F8" s="117">
        <v>398970</v>
      </c>
      <c r="G8" s="320">
        <f t="shared" si="1"/>
        <v>2.0581931382905077</v>
      </c>
      <c r="H8" s="142">
        <f t="shared" si="2"/>
        <v>18.324160435658662</v>
      </c>
    </row>
    <row r="9" spans="1:8" x14ac:dyDescent="0.25">
      <c r="A9" s="136">
        <v>43979</v>
      </c>
      <c r="B9" s="116">
        <v>146</v>
      </c>
      <c r="C9" s="117">
        <v>1300</v>
      </c>
      <c r="D9" s="101">
        <v>195802.81</v>
      </c>
      <c r="E9" s="134">
        <f t="shared" si="0"/>
        <v>6.639332704162928E-3</v>
      </c>
      <c r="F9" s="117">
        <v>187902</v>
      </c>
      <c r="G9" s="320">
        <f t="shared" si="1"/>
        <v>0.96934257480778752</v>
      </c>
      <c r="H9" s="142">
        <f t="shared" si="2"/>
        <v>19.293503010466448</v>
      </c>
    </row>
    <row r="10" spans="1:8" x14ac:dyDescent="0.25">
      <c r="A10" s="136">
        <v>43979</v>
      </c>
      <c r="B10" s="116">
        <v>20</v>
      </c>
      <c r="C10" s="117">
        <v>1300</v>
      </c>
      <c r="D10" s="101">
        <v>195802.81</v>
      </c>
      <c r="E10" s="134">
        <f t="shared" si="0"/>
        <v>6.639332704162928E-3</v>
      </c>
      <c r="F10" s="117">
        <v>25740</v>
      </c>
      <c r="G10" s="320">
        <f t="shared" si="1"/>
        <v>0.13278665408325857</v>
      </c>
      <c r="H10" s="142">
        <f t="shared" si="2"/>
        <v>19.426289664549707</v>
      </c>
    </row>
    <row r="11" spans="1:8" x14ac:dyDescent="0.25">
      <c r="A11" s="136">
        <v>43979</v>
      </c>
      <c r="B11" s="116">
        <v>390</v>
      </c>
      <c r="C11" s="117">
        <v>1300</v>
      </c>
      <c r="D11" s="101">
        <v>195802.81</v>
      </c>
      <c r="E11" s="134">
        <f t="shared" si="0"/>
        <v>6.639332704162928E-3</v>
      </c>
      <c r="F11" s="117">
        <v>501930</v>
      </c>
      <c r="G11" s="320">
        <f t="shared" si="1"/>
        <v>2.5893397546235417</v>
      </c>
      <c r="H11" s="142">
        <f t="shared" si="2"/>
        <v>22.015629419173248</v>
      </c>
    </row>
    <row r="12" spans="1:8" x14ac:dyDescent="0.25">
      <c r="A12" s="136">
        <v>43979</v>
      </c>
      <c r="B12" s="116">
        <v>650</v>
      </c>
      <c r="C12" s="117">
        <v>1300</v>
      </c>
      <c r="D12" s="101">
        <v>195802.81</v>
      </c>
      <c r="E12" s="134">
        <f t="shared" si="0"/>
        <v>6.639332704162928E-3</v>
      </c>
      <c r="F12" s="117">
        <v>836550</v>
      </c>
      <c r="G12" s="320">
        <f t="shared" si="1"/>
        <v>4.3155662577059033</v>
      </c>
      <c r="H12" s="142">
        <f t="shared" si="2"/>
        <v>26.331195676879151</v>
      </c>
    </row>
    <row r="13" spans="1:8" x14ac:dyDescent="0.25">
      <c r="A13" s="136">
        <v>43979</v>
      </c>
      <c r="B13" s="116">
        <v>484</v>
      </c>
      <c r="C13" s="117">
        <v>1300</v>
      </c>
      <c r="D13" s="101">
        <v>195802.81</v>
      </c>
      <c r="E13" s="134">
        <f t="shared" si="0"/>
        <v>6.639332704162928E-3</v>
      </c>
      <c r="F13" s="117">
        <v>622908</v>
      </c>
      <c r="G13" s="320">
        <f t="shared" si="1"/>
        <v>3.213437028814857</v>
      </c>
      <c r="H13" s="142">
        <f t="shared" si="2"/>
        <v>29.544632705694006</v>
      </c>
    </row>
    <row r="14" spans="1:8" x14ac:dyDescent="0.25">
      <c r="A14" s="136">
        <v>44055</v>
      </c>
      <c r="B14" s="116">
        <v>1001</v>
      </c>
      <c r="C14" s="321">
        <v>2.12</v>
      </c>
      <c r="D14" s="101">
        <v>288953.82</v>
      </c>
      <c r="E14" s="134">
        <f t="shared" si="0"/>
        <v>7.336812505195467E-6</v>
      </c>
      <c r="F14" s="117">
        <v>2050.8987999999999</v>
      </c>
      <c r="G14" s="320">
        <f t="shared" si="1"/>
        <v>7.3441493177006621E-3</v>
      </c>
      <c r="H14" s="142">
        <f t="shared" si="2"/>
        <v>29.551976855011706</v>
      </c>
    </row>
    <row r="15" spans="1:8" x14ac:dyDescent="0.25">
      <c r="A15" s="136">
        <v>44055</v>
      </c>
      <c r="B15" s="116">
        <v>4998999</v>
      </c>
      <c r="C15" s="321">
        <v>2.12</v>
      </c>
      <c r="D15" s="101">
        <v>288953.82</v>
      </c>
      <c r="E15" s="134">
        <f t="shared" si="0"/>
        <v>7.336812505195467E-6</v>
      </c>
      <c r="F15" s="117">
        <v>10481301.223320002</v>
      </c>
      <c r="G15" s="320">
        <f t="shared" si="1"/>
        <v>36.676718376659636</v>
      </c>
      <c r="H15" s="142">
        <f t="shared" si="2"/>
        <v>66.228695231671338</v>
      </c>
    </row>
    <row r="16" spans="1:8" x14ac:dyDescent="0.25">
      <c r="A16" s="136">
        <v>44057</v>
      </c>
      <c r="B16" s="116">
        <v>1000000</v>
      </c>
      <c r="C16" s="321">
        <v>2.2799999999999998</v>
      </c>
      <c r="D16" s="101">
        <v>298781.93</v>
      </c>
      <c r="E16" s="134">
        <f t="shared" si="0"/>
        <v>7.6309835738727572E-6</v>
      </c>
      <c r="F16" s="117">
        <v>2254920</v>
      </c>
      <c r="G16" s="320">
        <f t="shared" si="1"/>
        <v>7.6309835738727569</v>
      </c>
      <c r="H16" s="142">
        <f t="shared" si="2"/>
        <v>73.859678805544092</v>
      </c>
    </row>
    <row r="17" spans="1:8" x14ac:dyDescent="0.25">
      <c r="A17" s="136">
        <v>44057</v>
      </c>
      <c r="B17" s="116">
        <v>22300</v>
      </c>
      <c r="C17" s="321">
        <v>2.2799999999999998</v>
      </c>
      <c r="D17" s="101">
        <v>298781.93</v>
      </c>
      <c r="E17" s="134">
        <f t="shared" si="0"/>
        <v>7.6309835738727572E-6</v>
      </c>
      <c r="F17" s="117">
        <v>50284.715999999993</v>
      </c>
      <c r="G17" s="320">
        <f t="shared" si="1"/>
        <v>0.1701709336973625</v>
      </c>
      <c r="H17" s="142">
        <f t="shared" si="2"/>
        <v>74.029849739241456</v>
      </c>
    </row>
    <row r="18" spans="1:8" x14ac:dyDescent="0.25">
      <c r="A18" s="136">
        <v>44057</v>
      </c>
      <c r="B18" s="116">
        <v>30990</v>
      </c>
      <c r="C18" s="321">
        <v>2.2799999999999998</v>
      </c>
      <c r="D18" s="101">
        <v>298781.93</v>
      </c>
      <c r="E18" s="134">
        <f t="shared" si="0"/>
        <v>7.6309835738727572E-6</v>
      </c>
      <c r="F18" s="117">
        <v>69879.970799999996</v>
      </c>
      <c r="G18" s="320">
        <f t="shared" si="1"/>
        <v>0.23648418095431675</v>
      </c>
      <c r="H18" s="142">
        <f t="shared" si="2"/>
        <v>74.266333920195777</v>
      </c>
    </row>
    <row r="19" spans="1:8" x14ac:dyDescent="0.25">
      <c r="A19" s="136">
        <v>44057</v>
      </c>
      <c r="B19" s="116">
        <v>1000</v>
      </c>
      <c r="C19" s="321">
        <v>2.2799999999999998</v>
      </c>
      <c r="D19" s="101">
        <v>298781.93</v>
      </c>
      <c r="E19" s="134">
        <f t="shared" si="0"/>
        <v>7.6309835738727572E-6</v>
      </c>
      <c r="F19" s="117">
        <v>2207.1999999999998</v>
      </c>
      <c r="G19" s="320">
        <f t="shared" si="1"/>
        <v>7.6309835738727575E-3</v>
      </c>
      <c r="H19" s="142">
        <f t="shared" si="2"/>
        <v>74.273964903769652</v>
      </c>
    </row>
    <row r="20" spans="1:8" x14ac:dyDescent="0.25">
      <c r="A20" s="136">
        <v>44057</v>
      </c>
      <c r="B20" s="116">
        <v>400250</v>
      </c>
      <c r="C20" s="321">
        <v>2.2799999999999998</v>
      </c>
      <c r="D20" s="101">
        <v>298781.93</v>
      </c>
      <c r="E20" s="134">
        <f t="shared" si="0"/>
        <v>7.6309835738727572E-6</v>
      </c>
      <c r="F20" s="117">
        <v>902531.73</v>
      </c>
      <c r="G20" s="320">
        <f t="shared" si="1"/>
        <v>3.0543011754425713</v>
      </c>
      <c r="H20" s="142">
        <f t="shared" si="2"/>
        <v>77.328266079212227</v>
      </c>
    </row>
    <row r="21" spans="1:8" x14ac:dyDescent="0.25">
      <c r="A21" s="136">
        <v>44057</v>
      </c>
      <c r="B21" s="116">
        <v>251248</v>
      </c>
      <c r="C21" s="321">
        <v>2.2799999999999998</v>
      </c>
      <c r="D21" s="101">
        <v>298781.93</v>
      </c>
      <c r="E21" s="134">
        <f t="shared" si="0"/>
        <v>7.6309835738727572E-6</v>
      </c>
      <c r="F21" s="117">
        <v>566544.14015999995</v>
      </c>
      <c r="G21" s="320">
        <f t="shared" si="1"/>
        <v>1.9172693609683824</v>
      </c>
      <c r="H21" s="142">
        <f t="shared" si="2"/>
        <v>79.245535440180603</v>
      </c>
    </row>
    <row r="22" spans="1:8" x14ac:dyDescent="0.25">
      <c r="A22" s="136">
        <v>44057</v>
      </c>
      <c r="B22" s="116">
        <v>3294212</v>
      </c>
      <c r="C22" s="321">
        <v>2.2799999999999998</v>
      </c>
      <c r="D22" s="101">
        <v>298781.93</v>
      </c>
      <c r="E22" s="134">
        <f t="shared" si="0"/>
        <v>7.6309835738727572E-6</v>
      </c>
      <c r="F22" s="117">
        <v>7428184.5230399994</v>
      </c>
      <c r="G22" s="320">
        <f t="shared" si="1"/>
        <v>25.138077660854524</v>
      </c>
      <c r="H22" s="142">
        <f t="shared" si="2"/>
        <v>104.38361310103512</v>
      </c>
    </row>
    <row r="25" spans="1:8" ht="18" x14ac:dyDescent="0.25">
      <c r="A25" s="131" t="s">
        <v>168</v>
      </c>
      <c r="B25" s="104">
        <f>SUM(B2:B24)</f>
        <v>10004640</v>
      </c>
      <c r="C25" s="110"/>
      <c r="D25" s="110" t="s">
        <v>164</v>
      </c>
      <c r="E25" s="367">
        <f>AVERAGE(E2:E22)</f>
        <v>3.7221206112792462E-3</v>
      </c>
      <c r="F25" s="128"/>
      <c r="G25" s="368">
        <f>SUM(G2:G24)</f>
        <v>104.38361310103512</v>
      </c>
      <c r="H25" s="1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30"/>
  <sheetViews>
    <sheetView showGridLines="0" workbookViewId="0">
      <selection activeCell="D35" sqref="D35"/>
    </sheetView>
  </sheetViews>
  <sheetFormatPr baseColWidth="10" defaultRowHeight="15.75" x14ac:dyDescent="0.25"/>
  <cols>
    <col min="1" max="1" width="18.42578125" style="89" customWidth="1"/>
    <col min="2" max="2" width="13.140625" style="89" customWidth="1"/>
    <col min="3" max="3" width="14.28515625" style="89" customWidth="1"/>
    <col min="4" max="4" width="27.28515625" style="89" customWidth="1"/>
    <col min="5" max="5" width="17.140625" style="89" customWidth="1"/>
    <col min="6" max="7" width="19" style="89" customWidth="1"/>
    <col min="8" max="8" width="21.85546875" style="89" customWidth="1"/>
    <col min="9" max="16384" width="11.42578125" style="89"/>
  </cols>
  <sheetData>
    <row r="1" spans="1:8" s="325" customFormat="1" x14ac:dyDescent="0.25">
      <c r="A1" s="323" t="s">
        <v>0</v>
      </c>
      <c r="B1" s="323" t="s">
        <v>158</v>
      </c>
      <c r="C1" s="323" t="s">
        <v>166</v>
      </c>
      <c r="D1" s="323" t="s">
        <v>156</v>
      </c>
      <c r="E1" s="323" t="s">
        <v>155</v>
      </c>
      <c r="F1" s="323" t="s">
        <v>154</v>
      </c>
      <c r="G1" s="323" t="s">
        <v>153</v>
      </c>
      <c r="H1" s="254" t="s">
        <v>223</v>
      </c>
    </row>
    <row r="2" spans="1:8" x14ac:dyDescent="0.25">
      <c r="A2" s="124">
        <v>43927</v>
      </c>
      <c r="B2" s="125">
        <v>2</v>
      </c>
      <c r="C2" s="117">
        <v>900</v>
      </c>
      <c r="D2" s="101">
        <v>105729.27</v>
      </c>
      <c r="E2" s="133">
        <f t="shared" ref="E2:E28" si="0">C2/D2</f>
        <v>8.5123069515187222E-3</v>
      </c>
      <c r="F2" s="117">
        <v>1800</v>
      </c>
      <c r="G2" s="326">
        <f t="shared" ref="G2:G28" si="1">B2*E2</f>
        <v>1.7024613903037444E-2</v>
      </c>
      <c r="H2" s="322">
        <f>G2</f>
        <v>1.7024613903037444E-2</v>
      </c>
    </row>
    <row r="3" spans="1:8" x14ac:dyDescent="0.25">
      <c r="A3" s="124">
        <v>43938</v>
      </c>
      <c r="B3" s="125">
        <v>1</v>
      </c>
      <c r="C3" s="117">
        <v>1950</v>
      </c>
      <c r="D3" s="101">
        <v>130032.62</v>
      </c>
      <c r="E3" s="133">
        <f t="shared" si="0"/>
        <v>1.499623709804509E-2</v>
      </c>
      <c r="F3" s="117">
        <v>1950</v>
      </c>
      <c r="G3" s="326">
        <f t="shared" si="1"/>
        <v>1.499623709804509E-2</v>
      </c>
      <c r="H3" s="322">
        <f>H2+G3</f>
        <v>3.2020851001082533E-2</v>
      </c>
    </row>
    <row r="4" spans="1:8" x14ac:dyDescent="0.25">
      <c r="A4" s="124">
        <v>43949</v>
      </c>
      <c r="B4" s="125">
        <v>50</v>
      </c>
      <c r="C4" s="117">
        <v>3900</v>
      </c>
      <c r="D4" s="101">
        <v>185004.12</v>
      </c>
      <c r="E4" s="133">
        <f t="shared" si="0"/>
        <v>2.1080611610163062E-2</v>
      </c>
      <c r="F4" s="117">
        <v>195000</v>
      </c>
      <c r="G4" s="326">
        <f t="shared" si="1"/>
        <v>1.0540305805081531</v>
      </c>
      <c r="H4" s="142">
        <f t="shared" ref="H4:H28" si="2">H3+G4</f>
        <v>1.0860514315092356</v>
      </c>
    </row>
    <row r="5" spans="1:8" x14ac:dyDescent="0.25">
      <c r="A5" s="124">
        <v>44019</v>
      </c>
      <c r="B5" s="125">
        <v>2300</v>
      </c>
      <c r="C5" s="117">
        <v>11</v>
      </c>
      <c r="D5" s="101">
        <v>222482.96</v>
      </c>
      <c r="E5" s="133">
        <f t="shared" si="0"/>
        <v>4.9441988725788257E-5</v>
      </c>
      <c r="F5" s="117">
        <v>25350</v>
      </c>
      <c r="G5" s="326">
        <f t="shared" si="1"/>
        <v>0.11371657406931299</v>
      </c>
      <c r="H5" s="142">
        <f t="shared" si="2"/>
        <v>1.1997680055785485</v>
      </c>
    </row>
    <row r="6" spans="1:8" x14ac:dyDescent="0.25">
      <c r="A6" s="124">
        <v>44019</v>
      </c>
      <c r="B6" s="125">
        <v>507</v>
      </c>
      <c r="C6" s="117">
        <v>11.01</v>
      </c>
      <c r="D6" s="101">
        <v>222482.96</v>
      </c>
      <c r="E6" s="133">
        <f t="shared" si="0"/>
        <v>4.948693598826625E-5</v>
      </c>
      <c r="F6" s="117">
        <v>5632.07</v>
      </c>
      <c r="G6" s="326">
        <f t="shared" si="1"/>
        <v>2.508987654605099E-2</v>
      </c>
      <c r="H6" s="142">
        <f t="shared" si="2"/>
        <v>1.2248578821245995</v>
      </c>
    </row>
    <row r="7" spans="1:8" x14ac:dyDescent="0.25">
      <c r="A7" s="124">
        <v>44019</v>
      </c>
      <c r="B7" s="125">
        <v>15000</v>
      </c>
      <c r="C7" s="117">
        <v>13.2</v>
      </c>
      <c r="D7" s="101">
        <v>222482.96</v>
      </c>
      <c r="E7" s="133">
        <f t="shared" si="0"/>
        <v>5.9330386470945906E-5</v>
      </c>
      <c r="F7" s="117">
        <v>198198.00099999999</v>
      </c>
      <c r="G7" s="326">
        <f t="shared" si="1"/>
        <v>0.88995579706418859</v>
      </c>
      <c r="H7" s="142">
        <f t="shared" si="2"/>
        <v>2.1148136791887882</v>
      </c>
    </row>
    <row r="8" spans="1:8" x14ac:dyDescent="0.25">
      <c r="A8" s="124">
        <v>44021</v>
      </c>
      <c r="B8" s="125">
        <v>496290</v>
      </c>
      <c r="C8" s="117">
        <v>14.25</v>
      </c>
      <c r="D8" s="101">
        <v>223071.1</v>
      </c>
      <c r="E8" s="133">
        <f t="shared" si="0"/>
        <v>6.3880977858628927E-5</v>
      </c>
      <c r="F8" s="117">
        <v>7079204.6325000003</v>
      </c>
      <c r="G8" s="326">
        <f t="shared" si="1"/>
        <v>31.703490501458951</v>
      </c>
      <c r="H8" s="142">
        <f t="shared" si="2"/>
        <v>33.818304180647736</v>
      </c>
    </row>
    <row r="9" spans="1:8" x14ac:dyDescent="0.25">
      <c r="A9" s="124">
        <v>44021</v>
      </c>
      <c r="B9" s="125">
        <v>500000</v>
      </c>
      <c r="C9" s="117">
        <v>14.25</v>
      </c>
      <c r="D9" s="101">
        <v>223071.1</v>
      </c>
      <c r="E9" s="133">
        <f t="shared" si="0"/>
        <v>6.3880977858628927E-5</v>
      </c>
      <c r="F9" s="117">
        <v>7132125</v>
      </c>
      <c r="G9" s="326">
        <f t="shared" si="1"/>
        <v>31.940488929314462</v>
      </c>
      <c r="H9" s="142">
        <f t="shared" si="2"/>
        <v>65.758793109962198</v>
      </c>
    </row>
    <row r="10" spans="1:8" x14ac:dyDescent="0.25">
      <c r="A10" s="124">
        <v>44025</v>
      </c>
      <c r="B10" s="125">
        <v>500000</v>
      </c>
      <c r="C10" s="117">
        <v>7</v>
      </c>
      <c r="D10" s="101">
        <v>231100.93</v>
      </c>
      <c r="E10" s="133">
        <f t="shared" si="0"/>
        <v>3.0289795891344963E-5</v>
      </c>
      <c r="F10" s="117">
        <v>3503500</v>
      </c>
      <c r="G10" s="326">
        <f t="shared" si="1"/>
        <v>15.144897945672481</v>
      </c>
      <c r="H10" s="142">
        <f t="shared" si="2"/>
        <v>80.903691055634681</v>
      </c>
    </row>
    <row r="11" spans="1:8" x14ac:dyDescent="0.25">
      <c r="A11" s="124">
        <v>44053</v>
      </c>
      <c r="B11" s="125">
        <v>997000</v>
      </c>
      <c r="C11" s="117">
        <v>6.99</v>
      </c>
      <c r="D11" s="101">
        <v>280012.53000000003</v>
      </c>
      <c r="E11" s="133">
        <f t="shared" si="0"/>
        <v>2.4963168612490304E-5</v>
      </c>
      <c r="F11" s="117">
        <v>6975999.0300000003</v>
      </c>
      <c r="G11" s="326">
        <f t="shared" si="1"/>
        <v>24.888279106652835</v>
      </c>
      <c r="H11" s="142">
        <f t="shared" si="2"/>
        <v>105.79197016228751</v>
      </c>
    </row>
    <row r="12" spans="1:8" x14ac:dyDescent="0.25">
      <c r="A12" s="124">
        <v>44053</v>
      </c>
      <c r="B12" s="125">
        <v>30000</v>
      </c>
      <c r="C12" s="117">
        <v>6.82</v>
      </c>
      <c r="D12" s="101">
        <v>280012.53000000003</v>
      </c>
      <c r="E12" s="133">
        <f t="shared" si="0"/>
        <v>2.4356052923774516E-5</v>
      </c>
      <c r="F12" s="117">
        <v>204804.60099999997</v>
      </c>
      <c r="G12" s="326">
        <f t="shared" si="1"/>
        <v>0.73068158771323544</v>
      </c>
      <c r="H12" s="142">
        <f t="shared" si="2"/>
        <v>106.52265175000075</v>
      </c>
    </row>
    <row r="13" spans="1:8" x14ac:dyDescent="0.25">
      <c r="A13" s="124">
        <v>44054</v>
      </c>
      <c r="B13" s="125">
        <v>1656</v>
      </c>
      <c r="C13" s="117">
        <v>6</v>
      </c>
      <c r="D13" s="101">
        <v>285012.42</v>
      </c>
      <c r="E13" s="133">
        <f t="shared" si="0"/>
        <v>2.1051714167403653E-5</v>
      </c>
      <c r="F13" s="117">
        <v>9986</v>
      </c>
      <c r="G13" s="326">
        <f t="shared" si="1"/>
        <v>3.4861638661220447E-2</v>
      </c>
      <c r="H13" s="142">
        <f t="shared" si="2"/>
        <v>106.55751338866197</v>
      </c>
    </row>
    <row r="14" spans="1:8" x14ac:dyDescent="0.25">
      <c r="A14" s="124">
        <v>44054</v>
      </c>
      <c r="B14" s="125">
        <v>57836</v>
      </c>
      <c r="C14" s="117">
        <v>6</v>
      </c>
      <c r="D14" s="101">
        <v>285012.42</v>
      </c>
      <c r="E14" s="133">
        <f t="shared" si="0"/>
        <v>2.1051714167403653E-5</v>
      </c>
      <c r="F14" s="117">
        <v>347363.01700000005</v>
      </c>
      <c r="G14" s="326">
        <f t="shared" si="1"/>
        <v>1.2175469405859578</v>
      </c>
      <c r="H14" s="142">
        <f t="shared" si="2"/>
        <v>107.77506032924794</v>
      </c>
    </row>
    <row r="15" spans="1:8" x14ac:dyDescent="0.25">
      <c r="A15" s="124">
        <v>44054</v>
      </c>
      <c r="B15" s="125">
        <v>18630</v>
      </c>
      <c r="C15" s="117">
        <v>6.34</v>
      </c>
      <c r="D15" s="101">
        <v>285012.42</v>
      </c>
      <c r="E15" s="133">
        <f t="shared" si="0"/>
        <v>2.2244644636889861E-5</v>
      </c>
      <c r="F15" s="117">
        <v>118232.32000000001</v>
      </c>
      <c r="G15" s="326">
        <f t="shared" si="1"/>
        <v>0.41441772958525813</v>
      </c>
      <c r="H15" s="142">
        <f t="shared" si="2"/>
        <v>108.18947805883319</v>
      </c>
    </row>
    <row r="16" spans="1:8" x14ac:dyDescent="0.25">
      <c r="A16" s="124">
        <v>44055</v>
      </c>
      <c r="B16" s="125">
        <v>400000</v>
      </c>
      <c r="C16" s="117">
        <v>6.84</v>
      </c>
      <c r="D16" s="101">
        <v>288953.82</v>
      </c>
      <c r="E16" s="133">
        <f t="shared" si="0"/>
        <v>2.3671602611102353E-5</v>
      </c>
      <c r="F16" s="117">
        <v>2738736</v>
      </c>
      <c r="G16" s="326">
        <f t="shared" si="1"/>
        <v>9.4686410444409415</v>
      </c>
      <c r="H16" s="142">
        <f t="shared" si="2"/>
        <v>117.65811910327413</v>
      </c>
    </row>
    <row r="17" spans="1:8" x14ac:dyDescent="0.25">
      <c r="A17" s="124">
        <v>44055</v>
      </c>
      <c r="B17" s="125">
        <v>139664</v>
      </c>
      <c r="C17" s="117">
        <v>6.85</v>
      </c>
      <c r="D17" s="101">
        <v>288953.82</v>
      </c>
      <c r="E17" s="133">
        <f t="shared" si="0"/>
        <v>2.3706210217258937E-5</v>
      </c>
      <c r="F17" s="117">
        <v>957655.09939999995</v>
      </c>
      <c r="G17" s="326">
        <f t="shared" si="1"/>
        <v>3.3109041437832523</v>
      </c>
      <c r="H17" s="142">
        <f t="shared" si="2"/>
        <v>120.96902324705738</v>
      </c>
    </row>
    <row r="18" spans="1:8" x14ac:dyDescent="0.25">
      <c r="A18" s="124">
        <v>44055</v>
      </c>
      <c r="B18" s="125">
        <v>500000</v>
      </c>
      <c r="C18" s="117">
        <v>6.93</v>
      </c>
      <c r="D18" s="101">
        <v>288953.82</v>
      </c>
      <c r="E18" s="133">
        <f t="shared" si="0"/>
        <v>2.3983071066511597E-5</v>
      </c>
      <c r="F18" s="117">
        <v>3468465</v>
      </c>
      <c r="G18" s="326">
        <f t="shared" si="1"/>
        <v>11.991535533255798</v>
      </c>
      <c r="H18" s="142">
        <f t="shared" si="2"/>
        <v>132.96055878031316</v>
      </c>
    </row>
    <row r="19" spans="1:8" x14ac:dyDescent="0.25">
      <c r="A19" s="124">
        <v>44055</v>
      </c>
      <c r="B19" s="125">
        <v>199000</v>
      </c>
      <c r="C19" s="117">
        <v>6.97</v>
      </c>
      <c r="D19" s="101">
        <v>288953.82</v>
      </c>
      <c r="E19" s="133">
        <f t="shared" si="0"/>
        <v>2.4121501491137925E-5</v>
      </c>
      <c r="F19" s="117">
        <v>1388417.03</v>
      </c>
      <c r="G19" s="326">
        <f t="shared" si="1"/>
        <v>4.8001787967364473</v>
      </c>
      <c r="H19" s="142">
        <f t="shared" si="2"/>
        <v>137.76073757704961</v>
      </c>
    </row>
    <row r="20" spans="1:8" x14ac:dyDescent="0.25">
      <c r="A20" s="124">
        <v>44055</v>
      </c>
      <c r="B20" s="125">
        <v>1000</v>
      </c>
      <c r="C20" s="117">
        <v>6.97</v>
      </c>
      <c r="D20" s="101">
        <v>288953.82</v>
      </c>
      <c r="E20" s="133">
        <f t="shared" si="0"/>
        <v>2.4121501491137925E-5</v>
      </c>
      <c r="F20" s="117">
        <v>7020</v>
      </c>
      <c r="G20" s="326">
        <f t="shared" si="1"/>
        <v>2.4121501491137926E-2</v>
      </c>
      <c r="H20" s="142">
        <f t="shared" si="2"/>
        <v>137.78485907854076</v>
      </c>
    </row>
    <row r="21" spans="1:8" x14ac:dyDescent="0.25">
      <c r="A21" s="124">
        <v>44055</v>
      </c>
      <c r="B21" s="125">
        <v>500000</v>
      </c>
      <c r="C21" s="117">
        <v>7.55</v>
      </c>
      <c r="D21" s="101">
        <v>288953.82</v>
      </c>
      <c r="E21" s="133">
        <f t="shared" si="0"/>
        <v>2.6128742648219702E-5</v>
      </c>
      <c r="F21" s="117">
        <v>3778775</v>
      </c>
      <c r="G21" s="326">
        <f t="shared" si="1"/>
        <v>13.064371324109851</v>
      </c>
      <c r="H21" s="142">
        <f t="shared" si="2"/>
        <v>150.84923040265062</v>
      </c>
    </row>
    <row r="22" spans="1:8" x14ac:dyDescent="0.25">
      <c r="A22" s="124">
        <v>44056</v>
      </c>
      <c r="B22" s="125">
        <v>247130</v>
      </c>
      <c r="C22" s="117">
        <v>8.02</v>
      </c>
      <c r="D22" s="101">
        <v>298781.93</v>
      </c>
      <c r="E22" s="133">
        <f t="shared" si="0"/>
        <v>2.6842319413359435E-5</v>
      </c>
      <c r="F22" s="117">
        <v>1983964.5825999998</v>
      </c>
      <c r="G22" s="326">
        <f t="shared" si="1"/>
        <v>6.6335423966235174</v>
      </c>
      <c r="H22" s="142">
        <f t="shared" si="2"/>
        <v>157.48277279927413</v>
      </c>
    </row>
    <row r="23" spans="1:8" x14ac:dyDescent="0.25">
      <c r="A23" s="124">
        <v>44056</v>
      </c>
      <c r="B23" s="125">
        <v>270000</v>
      </c>
      <c r="C23" s="117">
        <v>8.02</v>
      </c>
      <c r="D23" s="101">
        <v>298781.93</v>
      </c>
      <c r="E23" s="133">
        <f t="shared" si="0"/>
        <v>2.6842319413359435E-5</v>
      </c>
      <c r="F23" s="117">
        <v>2167565.4</v>
      </c>
      <c r="G23" s="326">
        <f t="shared" si="1"/>
        <v>7.2474262416070472</v>
      </c>
      <c r="H23" s="142">
        <f t="shared" si="2"/>
        <v>164.73019904088119</v>
      </c>
    </row>
    <row r="24" spans="1:8" x14ac:dyDescent="0.25">
      <c r="A24" s="124">
        <v>44056</v>
      </c>
      <c r="B24" s="125">
        <v>400000</v>
      </c>
      <c r="C24" s="117">
        <v>8</v>
      </c>
      <c r="D24" s="101">
        <v>298781.93</v>
      </c>
      <c r="E24" s="133">
        <f t="shared" si="0"/>
        <v>2.6775380960957045E-5</v>
      </c>
      <c r="F24" s="117">
        <v>3203200</v>
      </c>
      <c r="G24" s="326">
        <f t="shared" si="1"/>
        <v>10.710152384382818</v>
      </c>
      <c r="H24" s="142">
        <f t="shared" si="2"/>
        <v>175.440351425264</v>
      </c>
    </row>
    <row r="25" spans="1:8" x14ac:dyDescent="0.25">
      <c r="A25" s="124">
        <v>44056</v>
      </c>
      <c r="B25" s="125">
        <v>300000</v>
      </c>
      <c r="C25" s="117">
        <v>8</v>
      </c>
      <c r="D25" s="101">
        <v>298781.93</v>
      </c>
      <c r="E25" s="133">
        <f t="shared" si="0"/>
        <v>2.6775380960957045E-5</v>
      </c>
      <c r="F25" s="117">
        <v>2402400</v>
      </c>
      <c r="G25" s="326">
        <f t="shared" si="1"/>
        <v>8.0326142882871139</v>
      </c>
      <c r="H25" s="142">
        <f t="shared" si="2"/>
        <v>183.4729657135511</v>
      </c>
    </row>
    <row r="26" spans="1:8" x14ac:dyDescent="0.25">
      <c r="A26" s="124">
        <v>44056</v>
      </c>
      <c r="B26" s="125">
        <v>500000</v>
      </c>
      <c r="C26" s="117">
        <v>8</v>
      </c>
      <c r="D26" s="101">
        <v>298781.93</v>
      </c>
      <c r="E26" s="133">
        <f t="shared" si="0"/>
        <v>2.6775380960957045E-5</v>
      </c>
      <c r="F26" s="117">
        <v>4004000</v>
      </c>
      <c r="G26" s="326">
        <f t="shared" si="1"/>
        <v>13.387690480478522</v>
      </c>
      <c r="H26" s="142">
        <f t="shared" si="2"/>
        <v>196.86065619402962</v>
      </c>
    </row>
    <row r="27" spans="1:8" x14ac:dyDescent="0.25">
      <c r="A27" s="124">
        <v>44060</v>
      </c>
      <c r="B27" s="125">
        <v>900000</v>
      </c>
      <c r="C27" s="117">
        <v>9.69</v>
      </c>
      <c r="D27" s="101">
        <v>294821.82</v>
      </c>
      <c r="E27" s="133">
        <f t="shared" si="0"/>
        <v>3.2867309482045801E-5</v>
      </c>
      <c r="F27" s="117">
        <v>8729721</v>
      </c>
      <c r="G27" s="326">
        <f t="shared" si="1"/>
        <v>29.580578533841219</v>
      </c>
      <c r="H27" s="142">
        <f t="shared" si="2"/>
        <v>226.44123472787084</v>
      </c>
    </row>
    <row r="28" spans="1:8" x14ac:dyDescent="0.25">
      <c r="A28" s="124">
        <v>44083</v>
      </c>
      <c r="B28" s="125">
        <v>66158</v>
      </c>
      <c r="C28" s="117">
        <v>8.92</v>
      </c>
      <c r="D28" s="101">
        <v>366713.14</v>
      </c>
      <c r="E28" s="133">
        <f t="shared" si="0"/>
        <v>2.4324189746786821E-5</v>
      </c>
      <c r="F28" s="117">
        <v>590719.49035999994</v>
      </c>
      <c r="G28" s="326">
        <f t="shared" si="1"/>
        <v>1.6092397452679226</v>
      </c>
      <c r="H28" s="142">
        <f t="shared" si="2"/>
        <v>228.05047447313876</v>
      </c>
    </row>
    <row r="30" spans="1:8" ht="18" x14ac:dyDescent="0.25">
      <c r="A30" s="303" t="s">
        <v>158</v>
      </c>
      <c r="B30" s="281">
        <f>SUM(B2:B29)</f>
        <v>7042224</v>
      </c>
      <c r="C30" s="303"/>
      <c r="D30" s="303" t="s">
        <v>228</v>
      </c>
      <c r="E30" s="327">
        <f>AVERAGE(E2:E28)</f>
        <v>1.6798544047219341E-3</v>
      </c>
      <c r="F30" s="303"/>
      <c r="G30" s="328">
        <f>SUM(G2:G29)</f>
        <v>228.05047447313876</v>
      </c>
      <c r="H30" s="30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G2"/>
  <sheetViews>
    <sheetView showGridLines="0" workbookViewId="0">
      <selection activeCell="E11" sqref="E11"/>
    </sheetView>
  </sheetViews>
  <sheetFormatPr baseColWidth="10" defaultRowHeight="15" x14ac:dyDescent="0.25"/>
  <cols>
    <col min="1" max="1" width="14.5703125" style="3" bestFit="1" customWidth="1"/>
    <col min="2" max="3" width="11.42578125" style="3"/>
    <col min="4" max="4" width="17.7109375" style="3" bestFit="1" customWidth="1"/>
    <col min="5" max="5" width="11.42578125" style="3"/>
    <col min="6" max="6" width="12.28515625" style="3" customWidth="1"/>
    <col min="7" max="16384" width="11.42578125" style="3"/>
  </cols>
  <sheetData>
    <row r="1" spans="1:7" s="1" customFormat="1" ht="15.75" x14ac:dyDescent="0.25">
      <c r="A1" s="323" t="s">
        <v>0</v>
      </c>
      <c r="B1" s="324" t="s">
        <v>158</v>
      </c>
      <c r="C1" s="324" t="s">
        <v>157</v>
      </c>
      <c r="D1" s="324" t="s">
        <v>156</v>
      </c>
      <c r="E1" s="324" t="s">
        <v>155</v>
      </c>
      <c r="F1" s="324" t="s">
        <v>154</v>
      </c>
      <c r="G1" s="324" t="s">
        <v>153</v>
      </c>
    </row>
    <row r="2" spans="1:7" x14ac:dyDescent="0.25">
      <c r="A2" s="64" t="s">
        <v>133</v>
      </c>
      <c r="B2" s="64" t="s">
        <v>133</v>
      </c>
      <c r="C2" s="64" t="s">
        <v>133</v>
      </c>
      <c r="D2" s="64" t="s">
        <v>133</v>
      </c>
      <c r="E2" s="64" t="s">
        <v>133</v>
      </c>
      <c r="F2" s="64" t="s">
        <v>133</v>
      </c>
      <c r="G2" s="64" t="s">
        <v>133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9"/>
  <sheetViews>
    <sheetView showGridLines="0" workbookViewId="0">
      <selection activeCell="E16" sqref="E16"/>
    </sheetView>
  </sheetViews>
  <sheetFormatPr baseColWidth="10" defaultRowHeight="15" x14ac:dyDescent="0.25"/>
  <cols>
    <col min="1" max="1" width="23.7109375" style="3" customWidth="1"/>
    <col min="2" max="2" width="11.5703125" style="3" bestFit="1" customWidth="1"/>
    <col min="3" max="3" width="16" style="3" customWidth="1"/>
    <col min="4" max="4" width="31.140625" style="3" customWidth="1"/>
    <col min="5" max="5" width="21.140625" style="3" customWidth="1"/>
    <col min="6" max="6" width="18.7109375" style="3" customWidth="1"/>
    <col min="7" max="7" width="19.42578125" style="3" customWidth="1"/>
    <col min="8" max="8" width="15.85546875" style="3" customWidth="1"/>
    <col min="9" max="16384" width="11.42578125" style="3"/>
  </cols>
  <sheetData>
    <row r="1" spans="1:8" ht="15.75" x14ac:dyDescent="0.25">
      <c r="A1" s="95" t="s">
        <v>0</v>
      </c>
      <c r="B1" s="95" t="s">
        <v>158</v>
      </c>
      <c r="C1" s="95" t="s">
        <v>157</v>
      </c>
      <c r="D1" s="95" t="s">
        <v>156</v>
      </c>
      <c r="E1" s="95" t="s">
        <v>155</v>
      </c>
      <c r="F1" s="95" t="s">
        <v>154</v>
      </c>
      <c r="G1" s="95" t="s">
        <v>153</v>
      </c>
      <c r="H1" s="277" t="s">
        <v>223</v>
      </c>
    </row>
    <row r="2" spans="1:8" ht="15.75" x14ac:dyDescent="0.25">
      <c r="A2" s="97" t="s">
        <v>113</v>
      </c>
      <c r="B2" s="98">
        <v>2</v>
      </c>
      <c r="C2" s="99">
        <v>24200</v>
      </c>
      <c r="D2" s="329">
        <v>94120.28</v>
      </c>
      <c r="E2" s="97">
        <f>C2/D2</f>
        <v>0.25711780712934557</v>
      </c>
      <c r="F2" s="99">
        <v>48400</v>
      </c>
      <c r="G2" s="97">
        <f>B2*E2</f>
        <v>0.51423561425869113</v>
      </c>
      <c r="H2" s="64">
        <f>G2</f>
        <v>0.51423561425869113</v>
      </c>
    </row>
    <row r="3" spans="1:8" ht="15.75" x14ac:dyDescent="0.25">
      <c r="A3" s="97" t="s">
        <v>22</v>
      </c>
      <c r="B3" s="98">
        <v>3</v>
      </c>
      <c r="C3" s="99">
        <v>55000</v>
      </c>
      <c r="D3" s="329">
        <v>188021.12</v>
      </c>
      <c r="E3" s="100">
        <f>C3/D3</f>
        <v>0.29252032963105423</v>
      </c>
      <c r="F3" s="99">
        <v>165000</v>
      </c>
      <c r="G3" s="100">
        <f>B3*E3</f>
        <v>0.8775609888931627</v>
      </c>
      <c r="H3" s="64">
        <f>H2+G3</f>
        <v>1.3917966031518538</v>
      </c>
    </row>
    <row r="4" spans="1:8" ht="15.75" x14ac:dyDescent="0.25">
      <c r="A4" s="97" t="s">
        <v>60</v>
      </c>
      <c r="B4" s="98">
        <v>1</v>
      </c>
      <c r="C4" s="99">
        <v>100000</v>
      </c>
      <c r="D4" s="329">
        <v>310272.28999999998</v>
      </c>
      <c r="E4" s="100">
        <f>C4/D4</f>
        <v>0.32229755354562922</v>
      </c>
      <c r="F4" s="99">
        <v>100100.00099999999</v>
      </c>
      <c r="G4" s="100">
        <f>B4*E4</f>
        <v>0.32229755354562922</v>
      </c>
      <c r="H4" s="64">
        <f>H3+G4</f>
        <v>1.714094156697483</v>
      </c>
    </row>
    <row r="5" spans="1:8" ht="15.75" x14ac:dyDescent="0.25">
      <c r="A5" s="90"/>
      <c r="B5" s="90"/>
      <c r="C5" s="90"/>
      <c r="D5" s="90"/>
      <c r="E5" s="90"/>
      <c r="F5" s="90"/>
      <c r="G5" s="90"/>
    </row>
    <row r="6" spans="1:8" ht="18" x14ac:dyDescent="0.25">
      <c r="A6" s="143" t="s">
        <v>158</v>
      </c>
      <c r="B6" s="366">
        <f>SUM(B2:B5)</f>
        <v>6</v>
      </c>
      <c r="C6" s="143"/>
      <c r="D6" s="143" t="s">
        <v>228</v>
      </c>
      <c r="E6" s="365">
        <f>AVERAGE(E2:E4)</f>
        <v>0.29064523010200966</v>
      </c>
      <c r="F6" s="143"/>
      <c r="G6" s="365">
        <f>SUM(G2:G5)</f>
        <v>1.714094156697483</v>
      </c>
      <c r="H6" s="83"/>
    </row>
    <row r="7" spans="1:8" ht="15.75" x14ac:dyDescent="0.25">
      <c r="A7" s="90"/>
      <c r="B7" s="90"/>
      <c r="C7" s="90"/>
      <c r="D7" s="90"/>
      <c r="E7" s="90"/>
      <c r="F7" s="90"/>
      <c r="G7" s="90"/>
    </row>
    <row r="8" spans="1:8" ht="15.75" x14ac:dyDescent="0.25">
      <c r="A8" s="90"/>
      <c r="B8" s="90"/>
      <c r="C8" s="90"/>
      <c r="D8" s="90"/>
      <c r="E8" s="90"/>
      <c r="F8" s="90"/>
      <c r="G8" s="90"/>
    </row>
    <row r="9" spans="1:8" ht="15.75" x14ac:dyDescent="0.25">
      <c r="A9" s="90"/>
      <c r="B9" s="90"/>
      <c r="C9" s="90"/>
      <c r="D9" s="90"/>
      <c r="E9" s="90"/>
      <c r="F9" s="90"/>
      <c r="G9" s="9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5"/>
  <sheetViews>
    <sheetView showGridLines="0" workbookViewId="0">
      <selection activeCell="D24" sqref="D24"/>
    </sheetView>
  </sheetViews>
  <sheetFormatPr baseColWidth="10" defaultRowHeight="15.75" x14ac:dyDescent="0.25"/>
  <cols>
    <col min="1" max="1" width="16.5703125" style="89" customWidth="1"/>
    <col min="2" max="2" width="14.28515625" style="89" customWidth="1"/>
    <col min="3" max="3" width="14.7109375" style="89" customWidth="1"/>
    <col min="4" max="4" width="27.7109375" style="89" customWidth="1"/>
    <col min="5" max="5" width="16.140625" style="89" customWidth="1"/>
    <col min="6" max="6" width="15.5703125" style="89" customWidth="1"/>
    <col min="7" max="7" width="16.5703125" style="89" customWidth="1"/>
    <col min="8" max="8" width="18.28515625" style="3" customWidth="1"/>
    <col min="9" max="16384" width="11.42578125" style="3"/>
  </cols>
  <sheetData>
    <row r="1" spans="1:8" s="1" customFormat="1" x14ac:dyDescent="0.25">
      <c r="A1" s="95" t="s">
        <v>0</v>
      </c>
      <c r="B1" s="95" t="s">
        <v>158</v>
      </c>
      <c r="C1" s="95" t="s">
        <v>157</v>
      </c>
      <c r="D1" s="95" t="s">
        <v>156</v>
      </c>
      <c r="E1" s="95" t="s">
        <v>161</v>
      </c>
      <c r="F1" s="95" t="s">
        <v>160</v>
      </c>
      <c r="G1" s="95" t="s">
        <v>159</v>
      </c>
      <c r="H1" s="364" t="s">
        <v>223</v>
      </c>
    </row>
    <row r="2" spans="1:8" x14ac:dyDescent="0.25">
      <c r="A2" s="124">
        <v>43993</v>
      </c>
      <c r="B2" s="125">
        <v>3</v>
      </c>
      <c r="C2" s="117">
        <v>75000</v>
      </c>
      <c r="D2" s="117">
        <f>208612.29</f>
        <v>208612.29</v>
      </c>
      <c r="E2" s="117">
        <f>C2/D2</f>
        <v>0.35951860746075887</v>
      </c>
      <c r="F2" s="117">
        <v>222525</v>
      </c>
      <c r="G2" s="126">
        <f>B2*E2</f>
        <v>1.0785558223822767</v>
      </c>
      <c r="H2" s="126">
        <v>1.0786</v>
      </c>
    </row>
    <row r="4" spans="1:8" ht="18" x14ac:dyDescent="0.25">
      <c r="A4" s="110" t="s">
        <v>169</v>
      </c>
      <c r="B4" s="311">
        <v>3</v>
      </c>
      <c r="C4" s="110"/>
      <c r="D4" s="110" t="s">
        <v>164</v>
      </c>
      <c r="E4" s="105">
        <v>0.36</v>
      </c>
      <c r="F4" s="110"/>
      <c r="G4" s="310">
        <v>1.0786</v>
      </c>
      <c r="H4" s="83"/>
    </row>
    <row r="5" spans="1:8" x14ac:dyDescent="0.25">
      <c r="B5" s="32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8"/>
  <sheetViews>
    <sheetView showGridLines="0" workbookViewId="0">
      <selection activeCell="E19" sqref="E19"/>
    </sheetView>
  </sheetViews>
  <sheetFormatPr baseColWidth="10" defaultRowHeight="15" x14ac:dyDescent="0.25"/>
  <cols>
    <col min="1" max="3" width="17.85546875" style="15" customWidth="1"/>
    <col min="4" max="4" width="28.5703125" style="15" customWidth="1"/>
    <col min="5" max="5" width="20.7109375" style="15" customWidth="1"/>
    <col min="6" max="7" width="17.85546875" style="15" customWidth="1"/>
    <col min="8" max="8" width="20.285156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93</v>
      </c>
      <c r="F1" s="331" t="s">
        <v>219</v>
      </c>
      <c r="G1" s="331" t="s">
        <v>153</v>
      </c>
      <c r="H1" s="304" t="s">
        <v>223</v>
      </c>
    </row>
    <row r="2" spans="1:8" x14ac:dyDescent="0.25">
      <c r="A2" s="25" t="s">
        <v>7</v>
      </c>
      <c r="B2" s="26">
        <v>2</v>
      </c>
      <c r="C2" s="27">
        <v>61526</v>
      </c>
      <c r="D2" s="82">
        <v>136008.75</v>
      </c>
      <c r="E2" s="24">
        <f t="shared" ref="E2:E6" si="0">C2/D2</f>
        <v>0.4523679542676482</v>
      </c>
      <c r="F2" s="27">
        <v>123175.05</v>
      </c>
      <c r="G2" s="50">
        <f>F2/D2</f>
        <v>0.90564062973889548</v>
      </c>
      <c r="H2" s="336">
        <f>G2</f>
        <v>0.90564062973889548</v>
      </c>
    </row>
    <row r="3" spans="1:8" x14ac:dyDescent="0.25">
      <c r="A3" s="25" t="s">
        <v>12</v>
      </c>
      <c r="B3" s="26">
        <v>1</v>
      </c>
      <c r="C3" s="27">
        <v>80000</v>
      </c>
      <c r="D3" s="82">
        <v>175523.12</v>
      </c>
      <c r="E3" s="24">
        <f>C3/D3</f>
        <v>0.45578041228984534</v>
      </c>
      <c r="F3" s="27">
        <v>80000</v>
      </c>
      <c r="G3" s="24">
        <f>F3/D3</f>
        <v>0.45578041228984534</v>
      </c>
      <c r="H3" s="336">
        <f>H2+G3</f>
        <v>1.3614210420287409</v>
      </c>
    </row>
    <row r="4" spans="1:8" x14ac:dyDescent="0.25">
      <c r="A4" s="25" t="s">
        <v>53</v>
      </c>
      <c r="B4" s="26">
        <v>2</v>
      </c>
      <c r="C4" s="27">
        <v>160000</v>
      </c>
      <c r="D4" s="82">
        <v>278022.71999999997</v>
      </c>
      <c r="E4" s="24">
        <f t="shared" si="0"/>
        <v>0.57549253528632482</v>
      </c>
      <c r="F4" s="27">
        <v>320320.00099999999</v>
      </c>
      <c r="G4" s="24">
        <f>F4/D4</f>
        <v>1.1521360592400507</v>
      </c>
      <c r="H4" s="82">
        <f t="shared" ref="H4:H6" si="1">H3+G4</f>
        <v>2.5135571012687916</v>
      </c>
    </row>
    <row r="5" spans="1:8" x14ac:dyDescent="0.25">
      <c r="A5" s="25" t="s">
        <v>55</v>
      </c>
      <c r="B5" s="26">
        <v>1</v>
      </c>
      <c r="C5" s="27">
        <v>181195</v>
      </c>
      <c r="D5" s="82">
        <v>294729.01</v>
      </c>
      <c r="E5" s="24">
        <f t="shared" si="0"/>
        <v>0.61478508681585164</v>
      </c>
      <c r="F5" s="27">
        <v>181376.19600000003</v>
      </c>
      <c r="G5" s="24">
        <f>F5/D5</f>
        <v>0.6153998752956148</v>
      </c>
      <c r="H5" s="82">
        <f t="shared" si="1"/>
        <v>3.1289569765644063</v>
      </c>
    </row>
    <row r="6" spans="1:8" x14ac:dyDescent="0.25">
      <c r="A6" s="25" t="s">
        <v>60</v>
      </c>
      <c r="B6" s="26">
        <v>1</v>
      </c>
      <c r="C6" s="27">
        <v>200000</v>
      </c>
      <c r="D6" s="82">
        <v>310272.28999999998</v>
      </c>
      <c r="E6" s="24">
        <f t="shared" si="0"/>
        <v>0.64459510709125845</v>
      </c>
      <c r="F6" s="27">
        <v>200200.00099999999</v>
      </c>
      <c r="G6" s="24">
        <f>F6/D6</f>
        <v>0.64523970542132525</v>
      </c>
      <c r="H6" s="82">
        <f t="shared" si="1"/>
        <v>3.7741966819857318</v>
      </c>
    </row>
    <row r="7" spans="1:8" s="3" customFormat="1" x14ac:dyDescent="0.25">
      <c r="A7" s="236"/>
      <c r="B7" s="237"/>
      <c r="C7" s="205"/>
      <c r="D7" s="30"/>
      <c r="E7" s="29"/>
      <c r="F7" s="205"/>
      <c r="G7" s="29"/>
    </row>
    <row r="8" spans="1:8" ht="18" x14ac:dyDescent="0.25">
      <c r="A8" s="282" t="s">
        <v>158</v>
      </c>
      <c r="B8" s="281">
        <f>SUM(B2:B7)</f>
        <v>7</v>
      </c>
      <c r="C8" s="282"/>
      <c r="D8" s="282" t="s">
        <v>228</v>
      </c>
      <c r="E8" s="362">
        <f>AVERAGE(E2:E6)</f>
        <v>0.54860421915018565</v>
      </c>
      <c r="F8" s="282"/>
      <c r="G8" s="363">
        <f>SUM(G2:G7)</f>
        <v>3.7741966819857318</v>
      </c>
      <c r="H8" s="84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Y12"/>
  <sheetViews>
    <sheetView showGridLines="0" workbookViewId="0">
      <selection activeCell="E13" sqref="E13"/>
    </sheetView>
  </sheetViews>
  <sheetFormatPr baseColWidth="10" defaultRowHeight="15" x14ac:dyDescent="0.25"/>
  <cols>
    <col min="1" max="3" width="14.85546875" style="15" customWidth="1"/>
    <col min="4" max="4" width="26.7109375" style="15" customWidth="1"/>
    <col min="5" max="5" width="21.7109375" style="15" customWidth="1"/>
    <col min="6" max="6" width="19" style="15" customWidth="1"/>
    <col min="7" max="7" width="18" style="15" customWidth="1"/>
    <col min="8" max="8" width="19.42578125" customWidth="1"/>
  </cols>
  <sheetData>
    <row r="1" spans="1:25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93</v>
      </c>
      <c r="F1" s="331" t="s">
        <v>219</v>
      </c>
      <c r="G1" s="331" t="s">
        <v>153</v>
      </c>
      <c r="H1" s="346" t="s">
        <v>223</v>
      </c>
    </row>
    <row r="2" spans="1:25" s="1" customFormat="1" x14ac:dyDescent="0.25">
      <c r="A2" s="25" t="s">
        <v>95</v>
      </c>
      <c r="B2" s="42">
        <v>1</v>
      </c>
      <c r="C2" s="27">
        <v>103201</v>
      </c>
      <c r="D2" s="43">
        <v>177691.94</v>
      </c>
      <c r="E2" s="50">
        <f t="shared" ref="E2:E3" si="0">C2/D2</f>
        <v>0.58078605028455421</v>
      </c>
      <c r="F2" s="27">
        <v>102168.99</v>
      </c>
      <c r="G2" s="50">
        <f>F2/D2</f>
        <v>0.57497818978170878</v>
      </c>
      <c r="H2" s="347">
        <f>G2</f>
        <v>0.57497818978170878</v>
      </c>
    </row>
    <row r="3" spans="1:25" s="1" customFormat="1" x14ac:dyDescent="0.25">
      <c r="A3" s="25" t="s">
        <v>97</v>
      </c>
      <c r="B3" s="42">
        <v>1</v>
      </c>
      <c r="C3" s="27">
        <v>152000</v>
      </c>
      <c r="D3" s="252">
        <v>205712.82</v>
      </c>
      <c r="E3" s="24">
        <f t="shared" si="0"/>
        <v>0.73889415350973264</v>
      </c>
      <c r="F3" s="27">
        <v>150328</v>
      </c>
      <c r="G3" s="24">
        <f>F3/D3</f>
        <v>0.73076631782112556</v>
      </c>
      <c r="H3" s="347">
        <f>H2+G3</f>
        <v>1.3057445076028342</v>
      </c>
    </row>
    <row r="4" spans="1:25" s="1" customFormat="1" x14ac:dyDescent="0.25">
      <c r="A4" s="236"/>
      <c r="B4" s="344"/>
      <c r="C4" s="205"/>
      <c r="D4" s="345"/>
      <c r="E4" s="29"/>
      <c r="F4" s="205"/>
      <c r="G4" s="29"/>
      <c r="H4" s="343"/>
    </row>
    <row r="5" spans="1:25" ht="18.75" x14ac:dyDescent="0.3">
      <c r="A5" s="291" t="s">
        <v>158</v>
      </c>
      <c r="B5" s="292">
        <v>2</v>
      </c>
      <c r="C5" s="292"/>
      <c r="D5" s="291" t="s">
        <v>227</v>
      </c>
      <c r="E5" s="362">
        <f>AVERAGE(E2:E3)</f>
        <v>0.65984010189714337</v>
      </c>
      <c r="F5" s="292"/>
      <c r="G5" s="362">
        <f>SUM(G2:G3)</f>
        <v>1.3057445076028342</v>
      </c>
      <c r="H5" s="348"/>
    </row>
    <row r="8" spans="1:25" x14ac:dyDescent="0.25">
      <c r="I8" s="338"/>
      <c r="J8" s="339"/>
      <c r="K8" s="340"/>
      <c r="L8" s="341"/>
      <c r="M8" s="342"/>
      <c r="N8" s="339"/>
      <c r="O8" s="339"/>
      <c r="P8" s="337"/>
    </row>
    <row r="11" spans="1:25" x14ac:dyDescent="0.25">
      <c r="J11" s="4"/>
      <c r="K11" s="5"/>
      <c r="L11" s="5"/>
      <c r="M11" s="6"/>
      <c r="N11" s="7"/>
      <c r="O11" s="8"/>
      <c r="P11" s="8"/>
      <c r="Q11" s="9"/>
      <c r="R11" s="10"/>
      <c r="S11" s="11"/>
      <c r="T11" s="11"/>
      <c r="U11" s="11"/>
      <c r="V11" s="11"/>
      <c r="W11" s="11"/>
      <c r="X11" s="11"/>
      <c r="Y11" s="10"/>
    </row>
    <row r="12" spans="1:25" x14ac:dyDescent="0.25">
      <c r="J12" s="4"/>
      <c r="K12" s="5"/>
      <c r="L12" s="5"/>
      <c r="M12" s="6"/>
      <c r="N12" s="7"/>
      <c r="O12" s="8"/>
      <c r="P12" s="8"/>
      <c r="Q12" s="9"/>
      <c r="R12" s="10"/>
      <c r="S12" s="11"/>
      <c r="T12" s="11"/>
      <c r="U12" s="11"/>
      <c r="V12" s="11"/>
      <c r="W12" s="11"/>
      <c r="X12" s="11"/>
      <c r="Y12" s="10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3"/>
  <sheetViews>
    <sheetView showGridLines="0" workbookViewId="0">
      <selection activeCell="E21" sqref="E21"/>
    </sheetView>
  </sheetViews>
  <sheetFormatPr baseColWidth="10" defaultRowHeight="15" x14ac:dyDescent="0.25"/>
  <cols>
    <col min="1" max="1" width="16.28515625" style="15" customWidth="1"/>
    <col min="2" max="3" width="11.5703125" style="15" bestFit="1" customWidth="1"/>
    <col min="4" max="4" width="28.7109375" style="15" customWidth="1"/>
    <col min="5" max="5" width="20.28515625" style="15" customWidth="1"/>
    <col min="6" max="6" width="18.42578125" style="15" customWidth="1"/>
    <col min="7" max="7" width="14.5703125" style="15" customWidth="1"/>
    <col min="8" max="8" width="16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93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113</v>
      </c>
      <c r="B2" s="26">
        <v>2</v>
      </c>
      <c r="C2" s="27">
        <v>23</v>
      </c>
      <c r="D2" s="43">
        <v>94120.28</v>
      </c>
      <c r="E2" s="24">
        <f t="shared" ref="E2:E19" si="0">C2/D2</f>
        <v>2.4436816380061767E-4</v>
      </c>
      <c r="F2" s="27">
        <v>46</v>
      </c>
      <c r="G2" s="24">
        <f t="shared" ref="G2:G19" si="1">B2*E2</f>
        <v>4.8873632760123534E-4</v>
      </c>
      <c r="H2" s="354">
        <f>G2</f>
        <v>4.8873632760123534E-4</v>
      </c>
    </row>
    <row r="3" spans="1:8" x14ac:dyDescent="0.25">
      <c r="A3" s="25" t="s">
        <v>9</v>
      </c>
      <c r="B3" s="26">
        <v>1</v>
      </c>
      <c r="C3" s="27">
        <v>30</v>
      </c>
      <c r="D3" s="43">
        <v>134804.72</v>
      </c>
      <c r="E3" s="24">
        <f t="shared" si="0"/>
        <v>2.2254413643676572E-4</v>
      </c>
      <c r="F3" s="27">
        <v>30</v>
      </c>
      <c r="G3" s="24">
        <f t="shared" si="1"/>
        <v>2.2254413643676572E-4</v>
      </c>
      <c r="H3" s="353">
        <f>H2+G3</f>
        <v>7.1128046403800107E-4</v>
      </c>
    </row>
    <row r="4" spans="1:8" x14ac:dyDescent="0.25">
      <c r="A4" s="25" t="s">
        <v>10</v>
      </c>
      <c r="B4" s="26">
        <v>20000</v>
      </c>
      <c r="C4" s="27">
        <v>28</v>
      </c>
      <c r="D4" s="43">
        <v>130032.62</v>
      </c>
      <c r="E4" s="24">
        <f t="shared" si="0"/>
        <v>2.153305839719295E-4</v>
      </c>
      <c r="F4" s="27">
        <v>560000</v>
      </c>
      <c r="G4" s="24">
        <f t="shared" si="1"/>
        <v>4.30661167943859</v>
      </c>
      <c r="H4" s="353">
        <f t="shared" ref="H4:H19" si="2">H3+G4</f>
        <v>4.3073229599026277</v>
      </c>
    </row>
    <row r="5" spans="1:8" x14ac:dyDescent="0.25">
      <c r="A5" s="25" t="s">
        <v>10</v>
      </c>
      <c r="B5" s="26">
        <v>14</v>
      </c>
      <c r="C5" s="27">
        <v>28.5</v>
      </c>
      <c r="D5" s="43">
        <v>130032.62</v>
      </c>
      <c r="E5" s="24">
        <f t="shared" si="0"/>
        <v>2.1917577297142827E-4</v>
      </c>
      <c r="F5" s="27">
        <v>399</v>
      </c>
      <c r="G5" s="24">
        <f t="shared" si="1"/>
        <v>3.0684608215999958E-3</v>
      </c>
      <c r="H5" s="353">
        <f t="shared" si="2"/>
        <v>4.310391420724228</v>
      </c>
    </row>
    <row r="6" spans="1:8" x14ac:dyDescent="0.25">
      <c r="A6" s="25" t="s">
        <v>11</v>
      </c>
      <c r="B6" s="26">
        <v>100000</v>
      </c>
      <c r="C6" s="27">
        <v>36</v>
      </c>
      <c r="D6" s="43">
        <v>130032.62</v>
      </c>
      <c r="E6" s="24">
        <f t="shared" si="0"/>
        <v>2.7685360796390939E-4</v>
      </c>
      <c r="F6" s="27">
        <v>3600000</v>
      </c>
      <c r="G6" s="24">
        <f t="shared" si="1"/>
        <v>27.685360796390938</v>
      </c>
      <c r="H6" s="353">
        <f t="shared" si="2"/>
        <v>31.995752217115168</v>
      </c>
    </row>
    <row r="7" spans="1:8" x14ac:dyDescent="0.25">
      <c r="A7" s="25" t="s">
        <v>11</v>
      </c>
      <c r="B7" s="26">
        <v>147452</v>
      </c>
      <c r="C7" s="27">
        <v>36</v>
      </c>
      <c r="D7" s="43">
        <v>130032.62</v>
      </c>
      <c r="E7" s="24">
        <f t="shared" si="0"/>
        <v>2.7685360796390939E-4</v>
      </c>
      <c r="F7" s="27">
        <v>5308272</v>
      </c>
      <c r="G7" s="24">
        <f t="shared" si="1"/>
        <v>40.822618201494365</v>
      </c>
      <c r="H7" s="353">
        <f t="shared" si="2"/>
        <v>72.818370418609533</v>
      </c>
    </row>
    <row r="8" spans="1:8" x14ac:dyDescent="0.25">
      <c r="A8" s="25" t="s">
        <v>11</v>
      </c>
      <c r="B8" s="26">
        <v>296</v>
      </c>
      <c r="C8" s="27">
        <v>36</v>
      </c>
      <c r="D8" s="43">
        <v>130032.62</v>
      </c>
      <c r="E8" s="24">
        <f t="shared" si="0"/>
        <v>2.7685360796390939E-4</v>
      </c>
      <c r="F8" s="27">
        <v>10656</v>
      </c>
      <c r="G8" s="24">
        <f t="shared" si="1"/>
        <v>8.1948667957317173E-2</v>
      </c>
      <c r="H8" s="353">
        <f t="shared" si="2"/>
        <v>72.900319086566853</v>
      </c>
    </row>
    <row r="9" spans="1:8" x14ac:dyDescent="0.25">
      <c r="A9" s="25" t="s">
        <v>12</v>
      </c>
      <c r="B9" s="26">
        <v>1000</v>
      </c>
      <c r="C9" s="27">
        <v>35.99</v>
      </c>
      <c r="D9" s="43">
        <v>175523.12</v>
      </c>
      <c r="E9" s="24">
        <f t="shared" si="0"/>
        <v>2.0504421297889419E-4</v>
      </c>
      <c r="F9" s="27">
        <v>35990</v>
      </c>
      <c r="G9" s="24">
        <f t="shared" si="1"/>
        <v>0.20504421297889419</v>
      </c>
      <c r="H9" s="353">
        <f t="shared" si="2"/>
        <v>73.105363299545743</v>
      </c>
    </row>
    <row r="10" spans="1:8" x14ac:dyDescent="0.25">
      <c r="A10" s="25" t="s">
        <v>12</v>
      </c>
      <c r="B10" s="26">
        <v>1090</v>
      </c>
      <c r="C10" s="27">
        <v>36</v>
      </c>
      <c r="D10" s="43">
        <v>175523.12</v>
      </c>
      <c r="E10" s="24">
        <f t="shared" si="0"/>
        <v>2.0510118553043042E-4</v>
      </c>
      <c r="F10" s="27">
        <v>39240</v>
      </c>
      <c r="G10" s="24">
        <f t="shared" si="1"/>
        <v>0.22356029222816914</v>
      </c>
      <c r="H10" s="353">
        <f t="shared" si="2"/>
        <v>73.328923591773915</v>
      </c>
    </row>
    <row r="11" spans="1:8" x14ac:dyDescent="0.25">
      <c r="A11" s="25" t="s">
        <v>12</v>
      </c>
      <c r="B11" s="26">
        <v>30000</v>
      </c>
      <c r="C11" s="27">
        <v>33</v>
      </c>
      <c r="D11" s="43">
        <v>175523.12</v>
      </c>
      <c r="E11" s="24">
        <f t="shared" si="0"/>
        <v>1.8800942006956122E-4</v>
      </c>
      <c r="F11" s="27">
        <v>990000</v>
      </c>
      <c r="G11" s="24">
        <f t="shared" si="1"/>
        <v>5.6402826020868364</v>
      </c>
      <c r="H11" s="353">
        <f t="shared" si="2"/>
        <v>78.969206193860757</v>
      </c>
    </row>
    <row r="12" spans="1:8" x14ac:dyDescent="0.25">
      <c r="A12" s="25" t="s">
        <v>14</v>
      </c>
      <c r="B12" s="26">
        <v>6756</v>
      </c>
      <c r="C12" s="27">
        <v>33.99</v>
      </c>
      <c r="D12" s="43">
        <v>195823.41</v>
      </c>
      <c r="E12" s="24">
        <f t="shared" si="0"/>
        <v>1.7357475288577604E-4</v>
      </c>
      <c r="F12" s="27">
        <v>229636.44</v>
      </c>
      <c r="G12" s="24">
        <f t="shared" si="1"/>
        <v>1.1726710304963028</v>
      </c>
      <c r="H12" s="353">
        <f t="shared" si="2"/>
        <v>80.14187722435706</v>
      </c>
    </row>
    <row r="13" spans="1:8" x14ac:dyDescent="0.25">
      <c r="A13" s="25" t="s">
        <v>95</v>
      </c>
      <c r="B13" s="26">
        <v>3490</v>
      </c>
      <c r="C13" s="27">
        <v>36.9</v>
      </c>
      <c r="D13" s="43">
        <v>177691.94</v>
      </c>
      <c r="E13" s="24">
        <f t="shared" si="0"/>
        <v>2.076627673714407E-4</v>
      </c>
      <c r="F13" s="27">
        <v>128781</v>
      </c>
      <c r="G13" s="24">
        <f t="shared" si="1"/>
        <v>0.724743058126328</v>
      </c>
      <c r="H13" s="353">
        <f t="shared" si="2"/>
        <v>80.866620282483382</v>
      </c>
    </row>
    <row r="14" spans="1:8" x14ac:dyDescent="0.25">
      <c r="A14" s="25" t="s">
        <v>39</v>
      </c>
      <c r="B14" s="26">
        <v>100</v>
      </c>
      <c r="C14" s="27">
        <v>79</v>
      </c>
      <c r="D14" s="43">
        <v>208612.29</v>
      </c>
      <c r="E14" s="24">
        <f t="shared" si="0"/>
        <v>3.7869293319199934E-4</v>
      </c>
      <c r="F14" s="27">
        <v>7950</v>
      </c>
      <c r="G14" s="24">
        <f t="shared" si="1"/>
        <v>3.7869293319199936E-2</v>
      </c>
      <c r="H14" s="353">
        <f t="shared" si="2"/>
        <v>80.904489575802586</v>
      </c>
    </row>
    <row r="15" spans="1:8" x14ac:dyDescent="0.25">
      <c r="A15" s="25" t="s">
        <v>118</v>
      </c>
      <c r="B15" s="26">
        <v>100000</v>
      </c>
      <c r="C15" s="27">
        <v>75</v>
      </c>
      <c r="D15" s="43">
        <v>235012.53</v>
      </c>
      <c r="E15" s="24">
        <f t="shared" si="0"/>
        <v>3.1913192032782253E-4</v>
      </c>
      <c r="F15" s="27">
        <v>7507500</v>
      </c>
      <c r="G15" s="24">
        <f t="shared" si="1"/>
        <v>31.913192032782252</v>
      </c>
      <c r="H15" s="353">
        <f t="shared" si="2"/>
        <v>112.81768160858483</v>
      </c>
    </row>
    <row r="16" spans="1:8" x14ac:dyDescent="0.25">
      <c r="A16" s="25" t="s">
        <v>131</v>
      </c>
      <c r="B16" s="26">
        <v>6</v>
      </c>
      <c r="C16" s="27">
        <v>80</v>
      </c>
      <c r="D16" s="43">
        <v>298781.93</v>
      </c>
      <c r="E16" s="24">
        <f t="shared" si="0"/>
        <v>2.6775380960957043E-4</v>
      </c>
      <c r="F16" s="27">
        <v>530</v>
      </c>
      <c r="G16" s="24">
        <f t="shared" si="1"/>
        <v>1.6065228576574225E-3</v>
      </c>
      <c r="H16" s="353">
        <f t="shared" si="2"/>
        <v>112.81928813144249</v>
      </c>
    </row>
    <row r="17" spans="1:9" x14ac:dyDescent="0.25">
      <c r="A17" s="25" t="s">
        <v>60</v>
      </c>
      <c r="B17" s="26">
        <v>36190</v>
      </c>
      <c r="C17" s="27">
        <v>95</v>
      </c>
      <c r="D17" s="43">
        <v>310272.28999999998</v>
      </c>
      <c r="E17" s="24">
        <f t="shared" si="0"/>
        <v>3.0618267586834778E-4</v>
      </c>
      <c r="F17" s="27">
        <v>3441488.05</v>
      </c>
      <c r="G17" s="24">
        <f t="shared" si="1"/>
        <v>11.080751039675507</v>
      </c>
      <c r="H17" s="353">
        <f t="shared" si="2"/>
        <v>123.900039171118</v>
      </c>
    </row>
    <row r="18" spans="1:9" x14ac:dyDescent="0.25">
      <c r="A18" s="25" t="s">
        <v>125</v>
      </c>
      <c r="B18" s="26">
        <v>170044</v>
      </c>
      <c r="C18" s="27">
        <v>98</v>
      </c>
      <c r="D18" s="43">
        <v>306993.62</v>
      </c>
      <c r="E18" s="24">
        <f t="shared" si="0"/>
        <v>3.1922487509675282E-4</v>
      </c>
      <c r="F18" s="27">
        <v>16680976.312000001</v>
      </c>
      <c r="G18" s="24">
        <f t="shared" si="1"/>
        <v>54.28227466095224</v>
      </c>
      <c r="H18" s="353">
        <f t="shared" si="2"/>
        <v>178.18231383207024</v>
      </c>
    </row>
    <row r="19" spans="1:9" x14ac:dyDescent="0.25">
      <c r="A19" s="25" t="s">
        <v>125</v>
      </c>
      <c r="B19" s="26">
        <v>20000</v>
      </c>
      <c r="C19" s="27">
        <v>98</v>
      </c>
      <c r="D19" s="43">
        <v>306993.62</v>
      </c>
      <c r="E19" s="24">
        <f t="shared" si="0"/>
        <v>3.1922487509675282E-4</v>
      </c>
      <c r="F19" s="27">
        <v>1961960</v>
      </c>
      <c r="G19" s="24">
        <f t="shared" si="1"/>
        <v>6.3844975019350567</v>
      </c>
      <c r="H19" s="353">
        <f t="shared" si="2"/>
        <v>184.56681133400528</v>
      </c>
    </row>
    <row r="20" spans="1:9" s="265" customFormat="1" x14ac:dyDescent="0.25">
      <c r="A20" s="236"/>
      <c r="B20" s="237"/>
      <c r="C20" s="205"/>
      <c r="D20" s="29"/>
      <c r="E20" s="29"/>
      <c r="F20" s="205"/>
      <c r="G20" s="29"/>
    </row>
    <row r="21" spans="1:9" ht="18.75" x14ac:dyDescent="0.3">
      <c r="A21" s="109" t="s">
        <v>158</v>
      </c>
      <c r="B21" s="105"/>
      <c r="C21" s="105"/>
      <c r="D21" s="109" t="s">
        <v>228</v>
      </c>
      <c r="E21" s="375">
        <f>AVERAGE(E2:E19)</f>
        <v>2.5675460606110092E-4</v>
      </c>
      <c r="F21" s="105"/>
      <c r="G21" s="357">
        <f>SUM(G2:G20)</f>
        <v>184.56681133400528</v>
      </c>
      <c r="H21" s="358"/>
    </row>
    <row r="23" spans="1:9" x14ac:dyDescent="0.25">
      <c r="A23" s="338"/>
      <c r="B23" s="339"/>
      <c r="C23" s="340"/>
      <c r="D23" s="341"/>
      <c r="E23" s="342"/>
      <c r="F23" s="339"/>
      <c r="G23" s="339"/>
      <c r="H23" s="349"/>
      <c r="I23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F932"/>
  <sheetViews>
    <sheetView showGridLines="0" tabSelected="1" workbookViewId="0">
      <selection activeCell="B18" sqref="B18"/>
    </sheetView>
  </sheetViews>
  <sheetFormatPr baseColWidth="10" defaultRowHeight="15" x14ac:dyDescent="0.25"/>
  <cols>
    <col min="1" max="1" width="31.140625" style="2" customWidth="1"/>
    <col min="2" max="2" width="16.42578125" style="2" bestFit="1" customWidth="1"/>
    <col min="3" max="3" width="12.140625" style="2" bestFit="1" customWidth="1"/>
    <col min="4" max="4" width="11.42578125" style="2"/>
    <col min="5" max="5" width="12.140625" style="32" bestFit="1" customWidth="1"/>
    <col min="6" max="6" width="15.140625" style="32" customWidth="1"/>
    <col min="7" max="8" width="19.85546875" style="32" customWidth="1"/>
    <col min="9" max="9" width="20.5703125" style="534" customWidth="1"/>
    <col min="10" max="10" width="16.42578125" style="144" customWidth="1"/>
    <col min="11" max="11" width="19.85546875" style="637" customWidth="1"/>
    <col min="12" max="12" width="20.28515625" style="32" customWidth="1"/>
    <col min="13" max="13" width="15.140625" style="32" customWidth="1"/>
    <col min="14" max="14" width="21" style="268" customWidth="1"/>
    <col min="15" max="16" width="11.42578125" style="71"/>
    <col min="17" max="17" width="20.42578125" style="57" customWidth="1"/>
    <col min="18" max="18" width="26.85546875" style="57" customWidth="1"/>
    <col min="19" max="19" width="24" style="57" customWidth="1"/>
    <col min="20" max="110" width="11.42578125" style="79"/>
    <col min="111" max="16384" width="11.42578125" style="2"/>
  </cols>
  <sheetData>
    <row r="1" spans="1:110" s="33" customFormat="1" ht="38.25" thickBot="1" x14ac:dyDescent="0.3">
      <c r="A1" s="601" t="s">
        <v>267</v>
      </c>
      <c r="B1" s="602">
        <f>AVERAGE(J2:J281)</f>
        <v>0.24348868078192534</v>
      </c>
      <c r="C1" s="79"/>
      <c r="D1" s="79"/>
      <c r="E1" s="663" t="s">
        <v>0</v>
      </c>
      <c r="F1" s="664" t="s">
        <v>158</v>
      </c>
      <c r="G1" s="664" t="s">
        <v>166</v>
      </c>
      <c r="H1" s="664" t="s">
        <v>280</v>
      </c>
      <c r="I1" s="665" t="s">
        <v>1</v>
      </c>
      <c r="J1" s="666" t="s">
        <v>163</v>
      </c>
      <c r="K1" s="664" t="s">
        <v>281</v>
      </c>
      <c r="L1" s="664" t="s">
        <v>219</v>
      </c>
      <c r="M1" s="664" t="s">
        <v>153</v>
      </c>
      <c r="N1" s="667" t="s">
        <v>223</v>
      </c>
      <c r="O1" s="71"/>
      <c r="P1" s="71"/>
      <c r="Q1" s="632"/>
      <c r="R1" s="632"/>
      <c r="S1" s="632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</row>
    <row r="2" spans="1:110" x14ac:dyDescent="0.25">
      <c r="E2" s="34">
        <v>43692</v>
      </c>
      <c r="F2" s="35">
        <v>8</v>
      </c>
      <c r="G2" s="35">
        <v>5894.97</v>
      </c>
      <c r="H2" s="630">
        <v>5590</v>
      </c>
      <c r="I2" s="535">
        <v>13921.465700000001</v>
      </c>
      <c r="J2" s="144">
        <v>0.42344463772948798</v>
      </c>
      <c r="K2" s="631">
        <f t="shared" ref="K2:K65" si="0">H2/I2</f>
        <v>0.40153817999206792</v>
      </c>
      <c r="L2" s="35">
        <v>47159.76</v>
      </c>
      <c r="M2" s="35">
        <v>3.3875571018359079</v>
      </c>
      <c r="N2" s="266">
        <f>M2</f>
        <v>3.3875571018359079</v>
      </c>
      <c r="Q2" s="633"/>
      <c r="R2" s="634"/>
    </row>
    <row r="3" spans="1:110" ht="18.75" x14ac:dyDescent="0.3">
      <c r="A3" s="564"/>
      <c r="B3" s="564"/>
      <c r="E3" s="34">
        <v>43692</v>
      </c>
      <c r="F3" s="35">
        <v>500</v>
      </c>
      <c r="G3" s="35">
        <v>5800.7</v>
      </c>
      <c r="H3" s="630">
        <v>5590</v>
      </c>
      <c r="I3" s="535">
        <v>13921.465700000001</v>
      </c>
      <c r="J3" s="144">
        <v>0.41667308062253816</v>
      </c>
      <c r="K3" s="631">
        <f t="shared" si="0"/>
        <v>0.40153817999206792</v>
      </c>
      <c r="L3" s="35">
        <v>2900350</v>
      </c>
      <c r="M3" s="35">
        <v>208.33654031126909</v>
      </c>
      <c r="N3" s="266">
        <f>N2+M3</f>
        <v>211.724097413105</v>
      </c>
      <c r="Q3" s="633"/>
      <c r="R3" s="634"/>
    </row>
    <row r="4" spans="1:110" x14ac:dyDescent="0.25">
      <c r="E4" s="34">
        <v>43760</v>
      </c>
      <c r="F4" s="35">
        <v>1500</v>
      </c>
      <c r="G4" s="35">
        <v>6111.22</v>
      </c>
      <c r="H4" s="630">
        <v>5900</v>
      </c>
      <c r="I4" s="535">
        <v>18374.540700000001</v>
      </c>
      <c r="J4" s="144">
        <v>0.33259171479589689</v>
      </c>
      <c r="K4" s="631">
        <f t="shared" si="0"/>
        <v>0.32109646147508869</v>
      </c>
      <c r="L4" s="35">
        <v>9166830</v>
      </c>
      <c r="M4" s="35">
        <v>498.88757219384536</v>
      </c>
      <c r="N4" s="266">
        <f t="shared" ref="N4:N67" si="1">N3+M4</f>
        <v>710.61166960695039</v>
      </c>
      <c r="Q4" s="633"/>
      <c r="R4" s="634"/>
    </row>
    <row r="5" spans="1:110" x14ac:dyDescent="0.25">
      <c r="E5" s="34">
        <v>43760</v>
      </c>
      <c r="F5" s="35">
        <v>4500</v>
      </c>
      <c r="G5" s="35">
        <v>6111.22</v>
      </c>
      <c r="H5" s="630">
        <v>5900</v>
      </c>
      <c r="I5" s="535">
        <v>18374.540700000001</v>
      </c>
      <c r="J5" s="144">
        <v>0.33259171479589689</v>
      </c>
      <c r="K5" s="631">
        <f t="shared" si="0"/>
        <v>0.32109646147508869</v>
      </c>
      <c r="L5" s="35">
        <v>27500490</v>
      </c>
      <c r="M5" s="35">
        <v>1496.662716581536</v>
      </c>
      <c r="N5" s="266">
        <f t="shared" si="1"/>
        <v>2207.2743861884865</v>
      </c>
      <c r="Q5" s="633"/>
      <c r="R5" s="634"/>
    </row>
    <row r="6" spans="1:110" x14ac:dyDescent="0.25">
      <c r="E6" s="34">
        <v>43767</v>
      </c>
      <c r="F6" s="35">
        <v>250</v>
      </c>
      <c r="G6" s="35">
        <v>7043.44</v>
      </c>
      <c r="H6" s="630">
        <v>7000</v>
      </c>
      <c r="I6" s="535">
        <v>21659.917099999999</v>
      </c>
      <c r="J6" s="144">
        <v>0.32518314670742671</v>
      </c>
      <c r="K6" s="631">
        <f t="shared" si="0"/>
        <v>0.32317759886532532</v>
      </c>
      <c r="L6" s="35">
        <v>1760860</v>
      </c>
      <c r="M6" s="35">
        <v>81.295786676856679</v>
      </c>
      <c r="N6" s="266">
        <f t="shared" si="1"/>
        <v>2288.570172865343</v>
      </c>
      <c r="Q6" s="633"/>
      <c r="R6" s="634"/>
    </row>
    <row r="7" spans="1:110" x14ac:dyDescent="0.25">
      <c r="E7" s="34">
        <v>43767</v>
      </c>
      <c r="F7" s="35">
        <v>750</v>
      </c>
      <c r="G7" s="35">
        <v>7043.44</v>
      </c>
      <c r="H7" s="630">
        <v>7000</v>
      </c>
      <c r="I7" s="535">
        <v>21659.917099999999</v>
      </c>
      <c r="J7" s="144">
        <v>0.32518314670742671</v>
      </c>
      <c r="K7" s="631">
        <f t="shared" si="0"/>
        <v>0.32317759886532532</v>
      </c>
      <c r="L7" s="35">
        <v>5282580</v>
      </c>
      <c r="M7" s="35">
        <v>243.88736003057002</v>
      </c>
      <c r="N7" s="266">
        <f t="shared" si="1"/>
        <v>2532.4575328959131</v>
      </c>
      <c r="Q7" s="633"/>
      <c r="R7" s="634"/>
    </row>
    <row r="8" spans="1:110" x14ac:dyDescent="0.25">
      <c r="E8" s="34">
        <v>43774</v>
      </c>
      <c r="F8" s="35">
        <v>1000</v>
      </c>
      <c r="G8" s="35">
        <v>6421.96</v>
      </c>
      <c r="H8" s="630">
        <v>6347</v>
      </c>
      <c r="I8" s="535">
        <v>22493.913100000002</v>
      </c>
      <c r="J8" s="144">
        <v>0.28549767981454499</v>
      </c>
      <c r="K8" s="631">
        <f t="shared" si="0"/>
        <v>0.28216522273307793</v>
      </c>
      <c r="L8" s="35">
        <v>6421960</v>
      </c>
      <c r="M8" s="35">
        <v>285.49767981454499</v>
      </c>
      <c r="N8" s="266">
        <f t="shared" si="1"/>
        <v>2817.955212710458</v>
      </c>
      <c r="Q8" s="633"/>
      <c r="R8" s="634"/>
    </row>
    <row r="9" spans="1:110" x14ac:dyDescent="0.25">
      <c r="E9" s="34">
        <v>43777</v>
      </c>
      <c r="F9" s="35">
        <v>459</v>
      </c>
      <c r="G9" s="35">
        <v>6991.65</v>
      </c>
      <c r="H9" s="630">
        <v>6800</v>
      </c>
      <c r="I9" s="535">
        <v>24228.333600000002</v>
      </c>
      <c r="J9" s="144">
        <v>0.2885732925519896</v>
      </c>
      <c r="K9" s="631">
        <f t="shared" si="0"/>
        <v>0.28066313235838886</v>
      </c>
      <c r="L9" s="35">
        <v>3209167.3499999996</v>
      </c>
      <c r="M9" s="35">
        <v>132.45514128136321</v>
      </c>
      <c r="N9" s="266">
        <f t="shared" si="1"/>
        <v>2950.410353991821</v>
      </c>
      <c r="Q9" s="633"/>
      <c r="R9" s="634"/>
    </row>
    <row r="10" spans="1:110" x14ac:dyDescent="0.25">
      <c r="E10" s="34">
        <v>43777</v>
      </c>
      <c r="F10" s="35">
        <v>500</v>
      </c>
      <c r="G10" s="35">
        <v>6991.65</v>
      </c>
      <c r="H10" s="630">
        <v>6800</v>
      </c>
      <c r="I10" s="535">
        <v>24228.333600000002</v>
      </c>
      <c r="J10" s="144">
        <v>0.2885732925519896</v>
      </c>
      <c r="K10" s="631">
        <f t="shared" si="0"/>
        <v>0.28066313235838886</v>
      </c>
      <c r="L10" s="35">
        <v>3495825</v>
      </c>
      <c r="M10" s="35">
        <v>144.2866462759948</v>
      </c>
      <c r="N10" s="266">
        <f t="shared" si="1"/>
        <v>3094.6970002678158</v>
      </c>
      <c r="Q10" s="633"/>
      <c r="R10" s="634"/>
    </row>
    <row r="11" spans="1:110" x14ac:dyDescent="0.25">
      <c r="E11" s="34">
        <v>43777</v>
      </c>
      <c r="F11" s="35">
        <v>1041</v>
      </c>
      <c r="G11" s="35">
        <v>6991.65</v>
      </c>
      <c r="H11" s="630">
        <v>6800</v>
      </c>
      <c r="I11" s="535">
        <v>24228.333600000002</v>
      </c>
      <c r="J11" s="144">
        <v>0.2885732925519896</v>
      </c>
      <c r="K11" s="631">
        <f t="shared" si="0"/>
        <v>0.28066313235838886</v>
      </c>
      <c r="L11" s="35">
        <v>7278307.6499999994</v>
      </c>
      <c r="M11" s="35">
        <v>300.40479754662118</v>
      </c>
      <c r="N11" s="266">
        <f t="shared" si="1"/>
        <v>3395.1017978144368</v>
      </c>
      <c r="Q11" s="633"/>
      <c r="R11" s="634"/>
    </row>
    <row r="12" spans="1:110" x14ac:dyDescent="0.25">
      <c r="E12" s="34">
        <v>43781</v>
      </c>
      <c r="F12" s="35">
        <v>70</v>
      </c>
      <c r="G12" s="35">
        <v>7659.74</v>
      </c>
      <c r="H12" s="630">
        <v>7500</v>
      </c>
      <c r="I12" s="535">
        <v>26781.566299999999</v>
      </c>
      <c r="J12" s="144">
        <v>0.28600791731886122</v>
      </c>
      <c r="K12" s="631">
        <f t="shared" si="0"/>
        <v>0.28004336699306492</v>
      </c>
      <c r="L12" s="35">
        <v>536181.79999999993</v>
      </c>
      <c r="M12" s="35">
        <v>20.020554212320285</v>
      </c>
      <c r="N12" s="266">
        <f t="shared" si="1"/>
        <v>3415.1223520267572</v>
      </c>
      <c r="Q12" s="633"/>
      <c r="R12" s="634"/>
    </row>
    <row r="13" spans="1:110" x14ac:dyDescent="0.25">
      <c r="E13" s="34">
        <v>43781</v>
      </c>
      <c r="F13" s="35">
        <v>400</v>
      </c>
      <c r="G13" s="35">
        <v>7659.74</v>
      </c>
      <c r="H13" s="630">
        <v>7500</v>
      </c>
      <c r="I13" s="535">
        <v>26781.566299999999</v>
      </c>
      <c r="J13" s="144">
        <v>0.28600791731886122</v>
      </c>
      <c r="K13" s="631">
        <f t="shared" si="0"/>
        <v>0.28004336699306492</v>
      </c>
      <c r="L13" s="35">
        <v>3063896</v>
      </c>
      <c r="M13" s="35">
        <v>114.40316692754449</v>
      </c>
      <c r="N13" s="266">
        <f t="shared" si="1"/>
        <v>3529.5255189543018</v>
      </c>
      <c r="Q13" s="633"/>
      <c r="R13" s="634"/>
    </row>
    <row r="14" spans="1:110" x14ac:dyDescent="0.25">
      <c r="E14" s="34">
        <v>43781</v>
      </c>
      <c r="F14" s="35">
        <v>250</v>
      </c>
      <c r="G14" s="35">
        <v>7659.74</v>
      </c>
      <c r="H14" s="630">
        <v>7500</v>
      </c>
      <c r="I14" s="535">
        <v>26781.566299999999</v>
      </c>
      <c r="J14" s="144">
        <v>0.28600791731886122</v>
      </c>
      <c r="K14" s="631">
        <f t="shared" si="0"/>
        <v>0.28004336699306492</v>
      </c>
      <c r="L14" s="35">
        <v>1914935</v>
      </c>
      <c r="M14" s="35">
        <v>71.501979329715311</v>
      </c>
      <c r="N14" s="266">
        <f t="shared" si="1"/>
        <v>3601.0274982840169</v>
      </c>
      <c r="Q14" s="633"/>
      <c r="R14" s="634"/>
    </row>
    <row r="15" spans="1:110" x14ac:dyDescent="0.25">
      <c r="E15" s="34">
        <v>43781</v>
      </c>
      <c r="F15" s="35">
        <v>250</v>
      </c>
      <c r="G15" s="35">
        <v>7659.74</v>
      </c>
      <c r="H15" s="630">
        <v>7500</v>
      </c>
      <c r="I15" s="535">
        <v>26781.566299999999</v>
      </c>
      <c r="J15" s="144">
        <v>0.28600791731886122</v>
      </c>
      <c r="K15" s="631">
        <f t="shared" si="0"/>
        <v>0.28004336699306492</v>
      </c>
      <c r="L15" s="35">
        <v>1914935</v>
      </c>
      <c r="M15" s="35">
        <v>71.501979329715311</v>
      </c>
      <c r="N15" s="266">
        <f t="shared" si="1"/>
        <v>3672.5294776137321</v>
      </c>
      <c r="Q15" s="633"/>
      <c r="R15" s="634"/>
    </row>
    <row r="16" spans="1:110" x14ac:dyDescent="0.25">
      <c r="E16" s="34">
        <v>43781</v>
      </c>
      <c r="F16" s="35">
        <v>235</v>
      </c>
      <c r="G16" s="35">
        <v>7659.74</v>
      </c>
      <c r="H16" s="630">
        <v>7500</v>
      </c>
      <c r="I16" s="535">
        <v>26781.566299999999</v>
      </c>
      <c r="J16" s="144">
        <v>0.28600791731886122</v>
      </c>
      <c r="K16" s="631">
        <f t="shared" si="0"/>
        <v>0.28004336699306492</v>
      </c>
      <c r="L16" s="35">
        <v>1800038.9</v>
      </c>
      <c r="M16" s="35">
        <v>67.211860569932384</v>
      </c>
      <c r="N16" s="266">
        <f t="shared" si="1"/>
        <v>3739.7413381836645</v>
      </c>
      <c r="Q16" s="633"/>
      <c r="R16" s="634"/>
    </row>
    <row r="17" spans="5:18" x14ac:dyDescent="0.25">
      <c r="E17" s="34">
        <v>43781</v>
      </c>
      <c r="F17" s="35">
        <v>765</v>
      </c>
      <c r="G17" s="35">
        <v>7659.74</v>
      </c>
      <c r="H17" s="630">
        <v>7500</v>
      </c>
      <c r="I17" s="535">
        <v>26781.566299999999</v>
      </c>
      <c r="J17" s="144">
        <v>0.28600791731886122</v>
      </c>
      <c r="K17" s="631">
        <f t="shared" si="0"/>
        <v>0.28004336699306492</v>
      </c>
      <c r="L17" s="35">
        <v>5859701.0999999996</v>
      </c>
      <c r="M17" s="35">
        <v>218.79605674892883</v>
      </c>
      <c r="N17" s="266">
        <f t="shared" si="1"/>
        <v>3958.5373949325935</v>
      </c>
      <c r="Q17" s="633"/>
      <c r="R17" s="634"/>
    </row>
    <row r="18" spans="5:18" x14ac:dyDescent="0.25">
      <c r="E18" s="34">
        <v>43787</v>
      </c>
      <c r="F18" s="35">
        <v>254</v>
      </c>
      <c r="G18" s="35">
        <v>7768.5</v>
      </c>
      <c r="H18" s="630">
        <v>7500</v>
      </c>
      <c r="I18" s="535">
        <v>29383.238300000001</v>
      </c>
      <c r="J18" s="144">
        <v>0.26438542684384791</v>
      </c>
      <c r="K18" s="631">
        <f t="shared" si="0"/>
        <v>0.25524756405082827</v>
      </c>
      <c r="L18" s="35">
        <v>1973199</v>
      </c>
      <c r="M18" s="35">
        <v>67.153898418337363</v>
      </c>
      <c r="N18" s="266">
        <f t="shared" si="1"/>
        <v>4025.6912933509311</v>
      </c>
      <c r="Q18" s="633"/>
      <c r="R18" s="634"/>
    </row>
    <row r="19" spans="5:18" x14ac:dyDescent="0.25">
      <c r="E19" s="34">
        <v>43787</v>
      </c>
      <c r="F19" s="35">
        <v>250</v>
      </c>
      <c r="G19" s="35">
        <v>7768.5</v>
      </c>
      <c r="H19" s="630">
        <v>7500</v>
      </c>
      <c r="I19" s="535">
        <v>29383.238300000001</v>
      </c>
      <c r="J19" s="144">
        <v>0.26438542684384791</v>
      </c>
      <c r="K19" s="631">
        <f t="shared" si="0"/>
        <v>0.25524756405082827</v>
      </c>
      <c r="L19" s="35">
        <v>1942125</v>
      </c>
      <c r="M19" s="35">
        <v>66.09635671096197</v>
      </c>
      <c r="N19" s="266">
        <f t="shared" si="1"/>
        <v>4091.7876500618931</v>
      </c>
      <c r="Q19" s="633"/>
      <c r="R19" s="634"/>
    </row>
    <row r="20" spans="5:18" x14ac:dyDescent="0.25">
      <c r="E20" s="34">
        <v>43787</v>
      </c>
      <c r="F20" s="35">
        <v>250</v>
      </c>
      <c r="G20" s="35">
        <v>7768.5</v>
      </c>
      <c r="H20" s="630">
        <v>7500</v>
      </c>
      <c r="I20" s="535">
        <v>29383.238300000001</v>
      </c>
      <c r="J20" s="144">
        <v>0.26438542684384791</v>
      </c>
      <c r="K20" s="631">
        <f t="shared" si="0"/>
        <v>0.25524756405082827</v>
      </c>
      <c r="L20" s="35">
        <v>1942125</v>
      </c>
      <c r="M20" s="35">
        <v>66.09635671096197</v>
      </c>
      <c r="N20" s="266">
        <f t="shared" si="1"/>
        <v>4157.8840067728552</v>
      </c>
      <c r="Q20" s="633"/>
      <c r="R20" s="634"/>
    </row>
    <row r="21" spans="5:18" x14ac:dyDescent="0.25">
      <c r="E21" s="34">
        <v>43787</v>
      </c>
      <c r="F21" s="35">
        <v>500</v>
      </c>
      <c r="G21" s="35">
        <v>7768.5</v>
      </c>
      <c r="H21" s="630">
        <v>7500</v>
      </c>
      <c r="I21" s="535">
        <v>29383.238300000001</v>
      </c>
      <c r="J21" s="144">
        <v>0.26438542684384791</v>
      </c>
      <c r="K21" s="631">
        <f t="shared" si="0"/>
        <v>0.25524756405082827</v>
      </c>
      <c r="L21" s="35">
        <v>3884250</v>
      </c>
      <c r="M21" s="35">
        <v>132.19271342192394</v>
      </c>
      <c r="N21" s="266">
        <f t="shared" si="1"/>
        <v>4290.0767201947792</v>
      </c>
      <c r="Q21" s="633"/>
      <c r="R21" s="634"/>
    </row>
    <row r="22" spans="5:18" x14ac:dyDescent="0.25">
      <c r="E22" s="34">
        <v>43787</v>
      </c>
      <c r="F22" s="35">
        <v>70</v>
      </c>
      <c r="G22" s="35">
        <v>7768.5</v>
      </c>
      <c r="H22" s="630">
        <v>7500</v>
      </c>
      <c r="I22" s="535">
        <v>29383.238300000001</v>
      </c>
      <c r="J22" s="144">
        <v>0.26438542684384791</v>
      </c>
      <c r="K22" s="631">
        <f t="shared" si="0"/>
        <v>0.25524756405082827</v>
      </c>
      <c r="L22" s="35">
        <v>543795</v>
      </c>
      <c r="M22" s="35">
        <v>18.506979879069352</v>
      </c>
      <c r="N22" s="266">
        <f t="shared" si="1"/>
        <v>4308.5837000738484</v>
      </c>
      <c r="Q22" s="633"/>
      <c r="R22" s="634"/>
    </row>
    <row r="23" spans="5:18" x14ac:dyDescent="0.25">
      <c r="E23" s="34">
        <v>43787</v>
      </c>
      <c r="F23" s="35">
        <v>676</v>
      </c>
      <c r="G23" s="35">
        <v>7768.5</v>
      </c>
      <c r="H23" s="630">
        <v>7500</v>
      </c>
      <c r="I23" s="535">
        <v>29383.238300000001</v>
      </c>
      <c r="J23" s="144">
        <v>0.26438542684384791</v>
      </c>
      <c r="K23" s="631">
        <f t="shared" si="0"/>
        <v>0.25524756405082827</v>
      </c>
      <c r="L23" s="35">
        <v>5251506</v>
      </c>
      <c r="M23" s="35">
        <v>178.72454854644118</v>
      </c>
      <c r="N23" s="266">
        <f t="shared" si="1"/>
        <v>4487.3082486202893</v>
      </c>
      <c r="Q23" s="633"/>
      <c r="R23" s="634"/>
    </row>
    <row r="24" spans="5:18" x14ac:dyDescent="0.25">
      <c r="E24" s="34">
        <v>43797</v>
      </c>
      <c r="F24" s="35">
        <v>245</v>
      </c>
      <c r="G24" s="35">
        <v>8240</v>
      </c>
      <c r="H24" s="630">
        <v>8200</v>
      </c>
      <c r="I24" s="535">
        <v>29383.238300000001</v>
      </c>
      <c r="J24" s="144">
        <v>0.28043199037050998</v>
      </c>
      <c r="K24" s="631">
        <f t="shared" si="0"/>
        <v>0.27907067002890557</v>
      </c>
      <c r="L24" s="35">
        <v>2018800</v>
      </c>
      <c r="M24" s="35">
        <v>68.705837640774945</v>
      </c>
      <c r="N24" s="266">
        <f t="shared" si="1"/>
        <v>4556.0140862610642</v>
      </c>
      <c r="Q24" s="633"/>
      <c r="R24" s="634"/>
    </row>
    <row r="25" spans="5:18" x14ac:dyDescent="0.25">
      <c r="E25" s="34">
        <v>43798</v>
      </c>
      <c r="F25" s="35">
        <v>250</v>
      </c>
      <c r="G25" s="35">
        <v>8839.26</v>
      </c>
      <c r="H25" s="630">
        <v>8650</v>
      </c>
      <c r="I25" s="535">
        <v>38204.2209</v>
      </c>
      <c r="J25" s="144">
        <v>0.23136867581037363</v>
      </c>
      <c r="K25" s="631">
        <f t="shared" si="0"/>
        <v>0.22641477292892523</v>
      </c>
      <c r="L25" s="35">
        <v>2209815</v>
      </c>
      <c r="M25" s="35">
        <v>57.842168952593404</v>
      </c>
      <c r="N25" s="266">
        <f t="shared" si="1"/>
        <v>4613.8562552136573</v>
      </c>
      <c r="Q25" s="633"/>
      <c r="R25" s="634"/>
    </row>
    <row r="26" spans="5:18" x14ac:dyDescent="0.25">
      <c r="E26" s="34">
        <v>43802</v>
      </c>
      <c r="F26" s="35">
        <v>1676</v>
      </c>
      <c r="G26" s="35">
        <v>9391.08</v>
      </c>
      <c r="H26" s="630">
        <v>9000</v>
      </c>
      <c r="I26" s="535">
        <v>37606.1607</v>
      </c>
      <c r="J26" s="144">
        <v>0.24972184943090986</v>
      </c>
      <c r="K26" s="631">
        <f t="shared" si="0"/>
        <v>0.23932248951964938</v>
      </c>
      <c r="L26" s="35">
        <v>15739450.08</v>
      </c>
      <c r="M26" s="35">
        <v>418.53381964620496</v>
      </c>
      <c r="N26" s="266">
        <f t="shared" si="1"/>
        <v>5032.3900748598626</v>
      </c>
      <c r="Q26" s="633"/>
      <c r="R26" s="634"/>
    </row>
    <row r="27" spans="5:18" x14ac:dyDescent="0.25">
      <c r="E27" s="34">
        <v>43809</v>
      </c>
      <c r="F27" s="35">
        <v>856</v>
      </c>
      <c r="G27" s="35">
        <v>7255.35</v>
      </c>
      <c r="H27" s="630">
        <v>7600</v>
      </c>
      <c r="I27" s="535">
        <v>43651.161200000002</v>
      </c>
      <c r="J27" s="144">
        <v>0.16621207318535205</v>
      </c>
      <c r="K27" s="631">
        <f t="shared" si="0"/>
        <v>0.17410762488490225</v>
      </c>
      <c r="L27" s="35">
        <v>6210579.6000000006</v>
      </c>
      <c r="M27" s="35">
        <v>142.27753464666137</v>
      </c>
      <c r="N27" s="266">
        <f t="shared" si="1"/>
        <v>5174.6676095065241</v>
      </c>
      <c r="Q27" s="633"/>
      <c r="R27" s="634"/>
    </row>
    <row r="28" spans="5:18" x14ac:dyDescent="0.25">
      <c r="E28" s="34">
        <v>43810</v>
      </c>
      <c r="F28" s="35">
        <v>1144</v>
      </c>
      <c r="G28" s="35">
        <v>7255.35</v>
      </c>
      <c r="H28" s="630">
        <v>6890</v>
      </c>
      <c r="I28" s="535">
        <v>44610.4637</v>
      </c>
      <c r="J28" s="144">
        <v>0.16263785215933543</v>
      </c>
      <c r="K28" s="631">
        <f t="shared" si="0"/>
        <v>0.15444806954562099</v>
      </c>
      <c r="L28" s="35">
        <v>8300120.4000000004</v>
      </c>
      <c r="M28" s="35">
        <v>186.05770287027974</v>
      </c>
      <c r="N28" s="266">
        <f t="shared" si="1"/>
        <v>5360.7253123768041</v>
      </c>
      <c r="Q28" s="633"/>
      <c r="R28" s="634"/>
    </row>
    <row r="29" spans="5:18" x14ac:dyDescent="0.25">
      <c r="E29" s="34">
        <v>43837</v>
      </c>
      <c r="F29" s="35">
        <v>50</v>
      </c>
      <c r="G29" s="35">
        <v>19671.189999999999</v>
      </c>
      <c r="H29" s="630">
        <v>19000</v>
      </c>
      <c r="I29" s="535">
        <v>54441.926299999999</v>
      </c>
      <c r="J29" s="144">
        <v>0.36132428326658966</v>
      </c>
      <c r="K29" s="631">
        <f t="shared" si="0"/>
        <v>0.34899573345919616</v>
      </c>
      <c r="L29" s="35">
        <v>983559.49999999988</v>
      </c>
      <c r="M29" s="35">
        <v>18.066214163329484</v>
      </c>
      <c r="N29" s="266">
        <f t="shared" si="1"/>
        <v>5378.7915265401334</v>
      </c>
      <c r="Q29" s="633"/>
      <c r="R29" s="634"/>
    </row>
    <row r="30" spans="5:18" x14ac:dyDescent="0.25">
      <c r="E30" s="34">
        <v>43837</v>
      </c>
      <c r="F30" s="35">
        <v>1450</v>
      </c>
      <c r="G30" s="35">
        <v>19671.189999999999</v>
      </c>
      <c r="H30" s="630">
        <v>19000</v>
      </c>
      <c r="I30" s="535">
        <v>54441.926299999999</v>
      </c>
      <c r="J30" s="144">
        <v>0.36132428326658966</v>
      </c>
      <c r="K30" s="631">
        <f t="shared" si="0"/>
        <v>0.34899573345919616</v>
      </c>
      <c r="L30" s="35">
        <v>28523225.499999996</v>
      </c>
      <c r="M30" s="35">
        <v>523.92021073655496</v>
      </c>
      <c r="N30" s="266">
        <f t="shared" si="1"/>
        <v>5902.7117372766879</v>
      </c>
      <c r="Q30" s="633"/>
      <c r="R30" s="634"/>
    </row>
    <row r="31" spans="5:18" x14ac:dyDescent="0.25">
      <c r="E31" s="34">
        <v>43839</v>
      </c>
      <c r="F31" s="35">
        <v>500</v>
      </c>
      <c r="G31" s="35">
        <v>19415.72</v>
      </c>
      <c r="H31" s="630">
        <v>18500</v>
      </c>
      <c r="I31" s="535">
        <v>60990.466800000002</v>
      </c>
      <c r="J31" s="144">
        <v>0.31834024264264199</v>
      </c>
      <c r="K31" s="631">
        <f t="shared" si="0"/>
        <v>0.30332609292309926</v>
      </c>
      <c r="L31" s="35">
        <v>9707860</v>
      </c>
      <c r="M31" s="35">
        <v>159.17012132132098</v>
      </c>
      <c r="N31" s="266">
        <f t="shared" si="1"/>
        <v>6061.8818585980089</v>
      </c>
      <c r="Q31" s="633"/>
      <c r="R31" s="634"/>
    </row>
    <row r="32" spans="5:18" x14ac:dyDescent="0.25">
      <c r="E32" s="34">
        <v>43839</v>
      </c>
      <c r="F32" s="35">
        <v>150</v>
      </c>
      <c r="G32" s="35">
        <v>21357.29</v>
      </c>
      <c r="H32" s="630">
        <v>18500</v>
      </c>
      <c r="I32" s="535">
        <v>60990.466800000002</v>
      </c>
      <c r="J32" s="144">
        <v>0.35017423411489612</v>
      </c>
      <c r="K32" s="631">
        <f t="shared" si="0"/>
        <v>0.30332609292309926</v>
      </c>
      <c r="L32" s="35">
        <v>3203593.5</v>
      </c>
      <c r="M32" s="35">
        <v>52.526135117234418</v>
      </c>
      <c r="N32" s="266">
        <f t="shared" si="1"/>
        <v>6114.4079937152437</v>
      </c>
      <c r="Q32" s="633"/>
      <c r="R32" s="634"/>
    </row>
    <row r="33" spans="5:19" x14ac:dyDescent="0.25">
      <c r="E33" s="34">
        <v>43839</v>
      </c>
      <c r="F33" s="35">
        <v>150</v>
      </c>
      <c r="G33" s="35">
        <v>21357.29</v>
      </c>
      <c r="H33" s="630">
        <v>18500</v>
      </c>
      <c r="I33" s="535">
        <v>60990.466800000002</v>
      </c>
      <c r="J33" s="144">
        <v>0.35017423411489612</v>
      </c>
      <c r="K33" s="631">
        <f t="shared" si="0"/>
        <v>0.30332609292309926</v>
      </c>
      <c r="L33" s="35">
        <v>3203593.5</v>
      </c>
      <c r="M33" s="35">
        <v>52.526135117234418</v>
      </c>
      <c r="N33" s="266">
        <f t="shared" si="1"/>
        <v>6166.9341288324786</v>
      </c>
      <c r="Q33" s="633"/>
      <c r="R33" s="634"/>
    </row>
    <row r="34" spans="5:19" x14ac:dyDescent="0.25">
      <c r="E34" s="34">
        <v>43839</v>
      </c>
      <c r="F34" s="35">
        <v>200</v>
      </c>
      <c r="G34" s="35">
        <v>21459.48</v>
      </c>
      <c r="H34" s="630">
        <v>18500</v>
      </c>
      <c r="I34" s="535">
        <v>60990.466800000002</v>
      </c>
      <c r="J34" s="144">
        <v>0.35184974186818324</v>
      </c>
      <c r="K34" s="631">
        <f t="shared" si="0"/>
        <v>0.30332609292309926</v>
      </c>
      <c r="L34" s="35">
        <v>4291896</v>
      </c>
      <c r="M34" s="35">
        <v>70.369948373636646</v>
      </c>
      <c r="N34" s="266">
        <f t="shared" si="1"/>
        <v>6237.3040772061149</v>
      </c>
      <c r="Q34" s="633"/>
      <c r="R34" s="634"/>
    </row>
    <row r="35" spans="5:19" x14ac:dyDescent="0.25">
      <c r="E35" s="34">
        <v>43840</v>
      </c>
      <c r="F35" s="35">
        <v>2000</v>
      </c>
      <c r="G35" s="35">
        <v>17371.96</v>
      </c>
      <c r="H35" s="630">
        <v>18000</v>
      </c>
      <c r="I35" s="535">
        <v>62299.037700000001</v>
      </c>
      <c r="J35" s="144">
        <v>0.2788479668603292</v>
      </c>
      <c r="K35" s="631">
        <f t="shared" si="0"/>
        <v>0.28892902145100069</v>
      </c>
      <c r="L35" s="35">
        <v>34743920</v>
      </c>
      <c r="M35" s="35">
        <v>557.69593372065845</v>
      </c>
      <c r="N35" s="266">
        <f t="shared" si="1"/>
        <v>6795.000010926773</v>
      </c>
      <c r="Q35" s="633"/>
      <c r="R35" s="634"/>
    </row>
    <row r="36" spans="5:19" x14ac:dyDescent="0.25">
      <c r="E36" s="34">
        <v>43840</v>
      </c>
      <c r="F36" s="35">
        <v>2000</v>
      </c>
      <c r="G36" s="35">
        <v>18393.84</v>
      </c>
      <c r="H36" s="630">
        <v>18000</v>
      </c>
      <c r="I36" s="535">
        <v>62299.037700000001</v>
      </c>
      <c r="J36" s="144">
        <v>0.29525078844034858</v>
      </c>
      <c r="K36" s="631">
        <f t="shared" si="0"/>
        <v>0.28892902145100069</v>
      </c>
      <c r="L36" s="35">
        <v>36787680</v>
      </c>
      <c r="M36" s="35">
        <v>590.50157688069714</v>
      </c>
      <c r="N36" s="266">
        <f t="shared" si="1"/>
        <v>7385.5015878074701</v>
      </c>
      <c r="Q36" s="633"/>
      <c r="R36" s="634"/>
    </row>
    <row r="37" spans="5:19" x14ac:dyDescent="0.25">
      <c r="E37" s="34">
        <v>43864</v>
      </c>
      <c r="F37" s="35">
        <v>2000</v>
      </c>
      <c r="G37" s="35">
        <v>21970.42</v>
      </c>
      <c r="H37" s="630">
        <v>21000</v>
      </c>
      <c r="I37" s="535">
        <v>74026.612500000003</v>
      </c>
      <c r="J37" s="144">
        <v>0.29679083316152011</v>
      </c>
      <c r="K37" s="631">
        <f t="shared" si="0"/>
        <v>0.28368176377110327</v>
      </c>
      <c r="L37" s="35">
        <v>43940840</v>
      </c>
      <c r="M37" s="35">
        <v>593.58166632304017</v>
      </c>
      <c r="N37" s="266">
        <f t="shared" si="1"/>
        <v>7979.0832541305099</v>
      </c>
      <c r="Q37" s="633"/>
      <c r="R37" s="634"/>
    </row>
    <row r="38" spans="5:19" x14ac:dyDescent="0.25">
      <c r="E38" s="34">
        <v>43875</v>
      </c>
      <c r="F38" s="35">
        <v>2000</v>
      </c>
      <c r="G38" s="35">
        <v>20948.54</v>
      </c>
      <c r="H38" s="630">
        <v>22450</v>
      </c>
      <c r="I38" s="535">
        <v>73582.935899999997</v>
      </c>
      <c r="J38" s="144">
        <v>0.28469290799254454</v>
      </c>
      <c r="K38" s="631">
        <f t="shared" si="0"/>
        <v>0.30509791061489844</v>
      </c>
      <c r="L38" s="35">
        <v>41897080</v>
      </c>
      <c r="M38" s="35">
        <v>569.38581598508904</v>
      </c>
      <c r="N38" s="266">
        <f t="shared" si="1"/>
        <v>8548.4690701155996</v>
      </c>
      <c r="Q38" s="633"/>
      <c r="R38" s="634"/>
    </row>
    <row r="39" spans="5:19" x14ac:dyDescent="0.25">
      <c r="E39" s="34">
        <v>43880</v>
      </c>
      <c r="F39" s="35">
        <v>1000</v>
      </c>
      <c r="G39" s="35">
        <v>20693.07</v>
      </c>
      <c r="H39" s="630">
        <v>19250</v>
      </c>
      <c r="I39" s="535">
        <v>73772.325599999996</v>
      </c>
      <c r="J39" s="144">
        <v>0.28049908731628764</v>
      </c>
      <c r="K39" s="631">
        <f t="shared" si="0"/>
        <v>0.26093795801389241</v>
      </c>
      <c r="L39" s="35">
        <v>20693070</v>
      </c>
      <c r="M39" s="35">
        <v>280.49908731628761</v>
      </c>
      <c r="N39" s="266">
        <f t="shared" si="1"/>
        <v>8828.9681574318874</v>
      </c>
      <c r="Q39" s="633"/>
      <c r="R39" s="634"/>
    </row>
    <row r="40" spans="5:19" x14ac:dyDescent="0.25">
      <c r="E40" s="34">
        <v>43887</v>
      </c>
      <c r="F40" s="35">
        <v>3000</v>
      </c>
      <c r="G40" s="35">
        <v>18189.46</v>
      </c>
      <c r="H40" s="630">
        <v>18500</v>
      </c>
      <c r="I40" s="535">
        <v>73351.033100000001</v>
      </c>
      <c r="J40" s="144">
        <v>0.24797823876866432</v>
      </c>
      <c r="K40" s="631">
        <f t="shared" si="0"/>
        <v>0.25221185330517176</v>
      </c>
      <c r="L40" s="35">
        <v>54568380</v>
      </c>
      <c r="M40" s="35">
        <v>743.93471630599299</v>
      </c>
      <c r="N40" s="266">
        <f t="shared" si="1"/>
        <v>9572.9028737378812</v>
      </c>
      <c r="Q40" s="633"/>
      <c r="R40" s="634"/>
    </row>
    <row r="41" spans="5:19" s="79" customFormat="1" x14ac:dyDescent="0.25">
      <c r="E41" s="75" t="s">
        <v>2</v>
      </c>
      <c r="F41" s="76">
        <v>500</v>
      </c>
      <c r="G41" s="77">
        <v>15100</v>
      </c>
      <c r="H41" s="630">
        <v>17800</v>
      </c>
      <c r="I41" s="536">
        <v>71208.528200000001</v>
      </c>
      <c r="J41" s="144">
        <f t="shared" ref="J41:J104" si="2">G41/I41</f>
        <v>0.21205325235187208</v>
      </c>
      <c r="K41" s="631">
        <f t="shared" si="0"/>
        <v>0.24997005906379624</v>
      </c>
      <c r="L41" s="77">
        <v>7550000</v>
      </c>
      <c r="M41" s="78">
        <f t="shared" ref="M41:M104" si="3">F41*J41</f>
        <v>106.02662617593604</v>
      </c>
      <c r="N41" s="266">
        <f t="shared" si="1"/>
        <v>9678.9294999138165</v>
      </c>
      <c r="O41" s="71"/>
      <c r="P41" s="71"/>
      <c r="Q41" s="56"/>
      <c r="R41" s="56"/>
      <c r="S41" s="57"/>
    </row>
    <row r="42" spans="5:19" x14ac:dyDescent="0.25">
      <c r="E42" s="36" t="s">
        <v>2</v>
      </c>
      <c r="F42" s="37">
        <v>500</v>
      </c>
      <c r="G42" s="38">
        <v>15000</v>
      </c>
      <c r="H42" s="630">
        <v>17800</v>
      </c>
      <c r="I42" s="535">
        <v>71208.528200000001</v>
      </c>
      <c r="J42" s="144">
        <f t="shared" si="2"/>
        <v>0.21064892617735637</v>
      </c>
      <c r="K42" s="631">
        <f t="shared" si="0"/>
        <v>0.24997005906379624</v>
      </c>
      <c r="L42" s="38">
        <v>7500000</v>
      </c>
      <c r="M42" s="32">
        <f t="shared" si="3"/>
        <v>105.32446308867819</v>
      </c>
      <c r="N42" s="266">
        <f t="shared" si="1"/>
        <v>9784.2539630024949</v>
      </c>
    </row>
    <row r="43" spans="5:19" x14ac:dyDescent="0.25">
      <c r="E43" s="36" t="s">
        <v>3</v>
      </c>
      <c r="F43" s="37">
        <v>934</v>
      </c>
      <c r="G43" s="38">
        <v>15000</v>
      </c>
      <c r="H43" s="630">
        <v>20500</v>
      </c>
      <c r="I43" s="535">
        <v>80270.097699999998</v>
      </c>
      <c r="J43" s="144">
        <f t="shared" si="2"/>
        <v>0.18686908861205984</v>
      </c>
      <c r="K43" s="631">
        <f t="shared" si="0"/>
        <v>0.25538775443648176</v>
      </c>
      <c r="L43" s="38">
        <v>14010000</v>
      </c>
      <c r="M43" s="32">
        <f t="shared" si="3"/>
        <v>174.53572876366388</v>
      </c>
      <c r="N43" s="266">
        <f t="shared" si="1"/>
        <v>9958.7896917661583</v>
      </c>
    </row>
    <row r="44" spans="5:19" x14ac:dyDescent="0.25">
      <c r="E44" s="36" t="s">
        <v>4</v>
      </c>
      <c r="F44" s="37">
        <v>22</v>
      </c>
      <c r="G44" s="38">
        <v>20498</v>
      </c>
      <c r="H44" s="630">
        <v>22000</v>
      </c>
      <c r="I44" s="535">
        <v>84693.321100000001</v>
      </c>
      <c r="J44" s="144">
        <f t="shared" si="2"/>
        <v>0.24202616846017153</v>
      </c>
      <c r="K44" s="631">
        <f t="shared" si="0"/>
        <v>0.25976074281021433</v>
      </c>
      <c r="L44" s="38">
        <v>450956</v>
      </c>
      <c r="M44" s="32">
        <f t="shared" si="3"/>
        <v>5.324575706123774</v>
      </c>
      <c r="N44" s="266">
        <f t="shared" si="1"/>
        <v>9964.1142674722814</v>
      </c>
    </row>
    <row r="45" spans="5:19" x14ac:dyDescent="0.25">
      <c r="E45" s="36" t="s">
        <v>4</v>
      </c>
      <c r="F45" s="37">
        <v>500</v>
      </c>
      <c r="G45" s="38">
        <v>20000</v>
      </c>
      <c r="H45" s="630">
        <v>22000</v>
      </c>
      <c r="I45" s="535">
        <v>84693.321100000001</v>
      </c>
      <c r="J45" s="144">
        <f t="shared" si="2"/>
        <v>0.23614612982746758</v>
      </c>
      <c r="K45" s="631">
        <f t="shared" si="0"/>
        <v>0.25976074281021433</v>
      </c>
      <c r="L45" s="38">
        <v>10000000</v>
      </c>
      <c r="M45" s="32">
        <f t="shared" si="3"/>
        <v>118.07306491373379</v>
      </c>
      <c r="N45" s="266">
        <f t="shared" si="1"/>
        <v>10082.187332386015</v>
      </c>
    </row>
    <row r="46" spans="5:19" x14ac:dyDescent="0.25">
      <c r="E46" s="36" t="s">
        <v>4</v>
      </c>
      <c r="F46" s="37">
        <v>500</v>
      </c>
      <c r="G46" s="38">
        <v>20000</v>
      </c>
      <c r="H46" s="630">
        <v>22000</v>
      </c>
      <c r="I46" s="535">
        <v>84693.321100000001</v>
      </c>
      <c r="J46" s="144">
        <f t="shared" si="2"/>
        <v>0.23614612982746758</v>
      </c>
      <c r="K46" s="631">
        <f t="shared" si="0"/>
        <v>0.25976074281021433</v>
      </c>
      <c r="L46" s="38">
        <v>10000000</v>
      </c>
      <c r="M46" s="32">
        <f t="shared" si="3"/>
        <v>118.07306491373379</v>
      </c>
      <c r="N46" s="266">
        <f t="shared" si="1"/>
        <v>10200.260397299748</v>
      </c>
    </row>
    <row r="47" spans="5:19" x14ac:dyDescent="0.25">
      <c r="E47" s="36" t="s">
        <v>5</v>
      </c>
      <c r="F47" s="37">
        <v>1525</v>
      </c>
      <c r="G47" s="38">
        <v>22500</v>
      </c>
      <c r="H47" s="630">
        <v>34800</v>
      </c>
      <c r="I47" s="535">
        <v>91832.061100000006</v>
      </c>
      <c r="J47" s="144">
        <f t="shared" si="2"/>
        <v>0.24501246874442634</v>
      </c>
      <c r="K47" s="631">
        <f t="shared" si="0"/>
        <v>0.37895261832471272</v>
      </c>
      <c r="L47" s="38">
        <v>34312500</v>
      </c>
      <c r="M47" s="32">
        <f t="shared" si="3"/>
        <v>373.64401483525018</v>
      </c>
      <c r="N47" s="266">
        <f t="shared" si="1"/>
        <v>10573.904412134998</v>
      </c>
    </row>
    <row r="48" spans="5:19" x14ac:dyDescent="0.25">
      <c r="E48" s="36" t="s">
        <v>5</v>
      </c>
      <c r="F48" s="37">
        <v>500</v>
      </c>
      <c r="G48" s="38">
        <v>22500</v>
      </c>
      <c r="H48" s="630">
        <v>34800</v>
      </c>
      <c r="I48" s="535">
        <v>91832.061100000006</v>
      </c>
      <c r="J48" s="144">
        <f t="shared" si="2"/>
        <v>0.24501246874442634</v>
      </c>
      <c r="K48" s="631">
        <f t="shared" si="0"/>
        <v>0.37895261832471272</v>
      </c>
      <c r="L48" s="38">
        <v>11250000</v>
      </c>
      <c r="M48" s="32">
        <f t="shared" si="3"/>
        <v>122.50623437221317</v>
      </c>
      <c r="N48" s="266">
        <f t="shared" si="1"/>
        <v>10696.410646507211</v>
      </c>
    </row>
    <row r="49" spans="5:14" x14ac:dyDescent="0.25">
      <c r="E49" s="36" t="s">
        <v>5</v>
      </c>
      <c r="F49" s="37">
        <v>500</v>
      </c>
      <c r="G49" s="38">
        <v>22500</v>
      </c>
      <c r="H49" s="630">
        <v>34800</v>
      </c>
      <c r="I49" s="535">
        <v>91832.061100000006</v>
      </c>
      <c r="J49" s="144">
        <f t="shared" si="2"/>
        <v>0.24501246874442634</v>
      </c>
      <c r="K49" s="631">
        <f t="shared" si="0"/>
        <v>0.37895261832471272</v>
      </c>
      <c r="L49" s="38">
        <v>11250000</v>
      </c>
      <c r="M49" s="32">
        <f t="shared" si="3"/>
        <v>122.50623437221317</v>
      </c>
      <c r="N49" s="266">
        <f t="shared" si="1"/>
        <v>10818.916880879424</v>
      </c>
    </row>
    <row r="50" spans="5:14" x14ac:dyDescent="0.25">
      <c r="E50" s="36" t="s">
        <v>5</v>
      </c>
      <c r="F50" s="37">
        <v>2000</v>
      </c>
      <c r="G50" s="38">
        <v>22500</v>
      </c>
      <c r="H50" s="630">
        <v>34800</v>
      </c>
      <c r="I50" s="535">
        <v>91832.061100000006</v>
      </c>
      <c r="J50" s="144">
        <f t="shared" si="2"/>
        <v>0.24501246874442634</v>
      </c>
      <c r="K50" s="631">
        <f t="shared" si="0"/>
        <v>0.37895261832471272</v>
      </c>
      <c r="L50" s="38">
        <v>45000000</v>
      </c>
      <c r="M50" s="32">
        <f t="shared" si="3"/>
        <v>490.02493748885269</v>
      </c>
      <c r="N50" s="266">
        <f t="shared" si="1"/>
        <v>11308.941818368277</v>
      </c>
    </row>
    <row r="51" spans="5:14" x14ac:dyDescent="0.25">
      <c r="E51" s="36" t="s">
        <v>5</v>
      </c>
      <c r="F51" s="37">
        <v>400</v>
      </c>
      <c r="G51" s="38">
        <v>22500</v>
      </c>
      <c r="H51" s="630">
        <v>34800</v>
      </c>
      <c r="I51" s="535">
        <v>91832.061100000006</v>
      </c>
      <c r="J51" s="144">
        <f t="shared" si="2"/>
        <v>0.24501246874442634</v>
      </c>
      <c r="K51" s="631">
        <f t="shared" si="0"/>
        <v>0.37895261832471272</v>
      </c>
      <c r="L51" s="38">
        <v>9000000</v>
      </c>
      <c r="M51" s="32">
        <f t="shared" si="3"/>
        <v>98.004987497770529</v>
      </c>
      <c r="N51" s="266">
        <f t="shared" si="1"/>
        <v>11406.946805866048</v>
      </c>
    </row>
    <row r="52" spans="5:14" x14ac:dyDescent="0.25">
      <c r="E52" s="36" t="s">
        <v>5</v>
      </c>
      <c r="F52" s="37">
        <v>75</v>
      </c>
      <c r="G52" s="38">
        <v>22500</v>
      </c>
      <c r="H52" s="630">
        <v>34800</v>
      </c>
      <c r="I52" s="535">
        <v>91832.061100000006</v>
      </c>
      <c r="J52" s="144">
        <f t="shared" si="2"/>
        <v>0.24501246874442634</v>
      </c>
      <c r="K52" s="631">
        <f t="shared" si="0"/>
        <v>0.37895261832471272</v>
      </c>
      <c r="L52" s="38">
        <v>1687500</v>
      </c>
      <c r="M52" s="32">
        <f t="shared" si="3"/>
        <v>18.375935155831975</v>
      </c>
      <c r="N52" s="266">
        <f t="shared" si="1"/>
        <v>11425.322741021881</v>
      </c>
    </row>
    <row r="53" spans="5:14" x14ac:dyDescent="0.25">
      <c r="E53" s="36" t="s">
        <v>6</v>
      </c>
      <c r="F53" s="37">
        <v>455</v>
      </c>
      <c r="G53" s="38">
        <v>23000</v>
      </c>
      <c r="H53" s="630">
        <v>36999.99</v>
      </c>
      <c r="I53" s="535">
        <v>96632.432400000005</v>
      </c>
      <c r="J53" s="144">
        <f t="shared" si="2"/>
        <v>0.23801532703630876</v>
      </c>
      <c r="K53" s="631">
        <f t="shared" si="0"/>
        <v>0.38289411826913711</v>
      </c>
      <c r="L53" s="38">
        <v>10465000</v>
      </c>
      <c r="M53" s="32">
        <f t="shared" si="3"/>
        <v>108.29697380152048</v>
      </c>
      <c r="N53" s="266">
        <f t="shared" si="1"/>
        <v>11533.6197148234</v>
      </c>
    </row>
    <row r="54" spans="5:14" x14ac:dyDescent="0.25">
      <c r="E54" s="36" t="s">
        <v>7</v>
      </c>
      <c r="F54" s="37">
        <v>500</v>
      </c>
      <c r="G54" s="38">
        <v>28000</v>
      </c>
      <c r="H54" s="630">
        <v>40000</v>
      </c>
      <c r="I54" s="535">
        <v>100980.1296</v>
      </c>
      <c r="J54" s="144">
        <f t="shared" si="2"/>
        <v>0.27728227435350805</v>
      </c>
      <c r="K54" s="631">
        <f t="shared" si="0"/>
        <v>0.39611753479072581</v>
      </c>
      <c r="L54" s="38">
        <v>14000000</v>
      </c>
      <c r="M54" s="32">
        <f t="shared" si="3"/>
        <v>138.64113717675403</v>
      </c>
      <c r="N54" s="266">
        <f t="shared" si="1"/>
        <v>11672.260852000154</v>
      </c>
    </row>
    <row r="55" spans="5:14" x14ac:dyDescent="0.25">
      <c r="E55" s="36" t="s">
        <v>7</v>
      </c>
      <c r="F55" s="37">
        <v>500</v>
      </c>
      <c r="G55" s="38">
        <v>30000</v>
      </c>
      <c r="H55" s="630">
        <v>40000</v>
      </c>
      <c r="I55" s="535">
        <v>100980.1296</v>
      </c>
      <c r="J55" s="144">
        <f t="shared" si="2"/>
        <v>0.29708815109304437</v>
      </c>
      <c r="K55" s="631">
        <f t="shared" si="0"/>
        <v>0.39611753479072581</v>
      </c>
      <c r="L55" s="38">
        <v>15000000</v>
      </c>
      <c r="M55" s="32">
        <f t="shared" si="3"/>
        <v>148.54407554652218</v>
      </c>
      <c r="N55" s="266">
        <f t="shared" si="1"/>
        <v>11820.804927546676</v>
      </c>
    </row>
    <row r="56" spans="5:14" x14ac:dyDescent="0.25">
      <c r="E56" s="36" t="s">
        <v>7</v>
      </c>
      <c r="F56" s="37">
        <v>500</v>
      </c>
      <c r="G56" s="38">
        <v>30000</v>
      </c>
      <c r="H56" s="630">
        <v>40000</v>
      </c>
      <c r="I56" s="535">
        <v>100980.1296</v>
      </c>
      <c r="J56" s="144">
        <f t="shared" si="2"/>
        <v>0.29708815109304437</v>
      </c>
      <c r="K56" s="631">
        <f t="shared" si="0"/>
        <v>0.39611753479072581</v>
      </c>
      <c r="L56" s="38">
        <v>15000000</v>
      </c>
      <c r="M56" s="32">
        <f t="shared" si="3"/>
        <v>148.54407554652218</v>
      </c>
      <c r="N56" s="266">
        <f t="shared" si="1"/>
        <v>11969.349003093199</v>
      </c>
    </row>
    <row r="57" spans="5:14" x14ac:dyDescent="0.25">
      <c r="E57" s="36" t="s">
        <v>7</v>
      </c>
      <c r="F57" s="37">
        <v>1000</v>
      </c>
      <c r="G57" s="38">
        <v>33000</v>
      </c>
      <c r="H57" s="630">
        <v>40000</v>
      </c>
      <c r="I57" s="535">
        <v>100980.1296</v>
      </c>
      <c r="J57" s="144">
        <f t="shared" si="2"/>
        <v>0.32679696620234877</v>
      </c>
      <c r="K57" s="631">
        <f t="shared" si="0"/>
        <v>0.39611753479072581</v>
      </c>
      <c r="L57" s="38">
        <v>33000000</v>
      </c>
      <c r="M57" s="32">
        <f t="shared" si="3"/>
        <v>326.79696620234876</v>
      </c>
      <c r="N57" s="266">
        <f t="shared" si="1"/>
        <v>12296.145969295547</v>
      </c>
    </row>
    <row r="58" spans="5:14" x14ac:dyDescent="0.25">
      <c r="E58" s="36" t="s">
        <v>7</v>
      </c>
      <c r="F58" s="37">
        <v>62</v>
      </c>
      <c r="G58" s="38">
        <v>33000</v>
      </c>
      <c r="H58" s="630">
        <v>40000</v>
      </c>
      <c r="I58" s="535">
        <v>100980.1296</v>
      </c>
      <c r="J58" s="144">
        <f t="shared" si="2"/>
        <v>0.32679696620234877</v>
      </c>
      <c r="K58" s="631">
        <f t="shared" si="0"/>
        <v>0.39611753479072581</v>
      </c>
      <c r="L58" s="38">
        <v>2046000</v>
      </c>
      <c r="M58" s="32">
        <f t="shared" si="3"/>
        <v>20.261411904545625</v>
      </c>
      <c r="N58" s="266">
        <f t="shared" si="1"/>
        <v>12316.407381200092</v>
      </c>
    </row>
    <row r="59" spans="5:14" x14ac:dyDescent="0.25">
      <c r="E59" s="36" t="s">
        <v>7</v>
      </c>
      <c r="F59" s="37">
        <v>250</v>
      </c>
      <c r="G59" s="38">
        <v>33000</v>
      </c>
      <c r="H59" s="630">
        <v>40000</v>
      </c>
      <c r="I59" s="535">
        <v>100980.1296</v>
      </c>
      <c r="J59" s="144">
        <f t="shared" si="2"/>
        <v>0.32679696620234877</v>
      </c>
      <c r="K59" s="631">
        <f t="shared" si="0"/>
        <v>0.39611753479072581</v>
      </c>
      <c r="L59" s="38">
        <v>8250000</v>
      </c>
      <c r="M59" s="32">
        <f t="shared" si="3"/>
        <v>81.699241550587189</v>
      </c>
      <c r="N59" s="266">
        <f t="shared" si="1"/>
        <v>12398.106622750678</v>
      </c>
    </row>
    <row r="60" spans="5:14" x14ac:dyDescent="0.25">
      <c r="E60" s="36" t="s">
        <v>7</v>
      </c>
      <c r="F60" s="37">
        <v>133</v>
      </c>
      <c r="G60" s="38">
        <v>33000</v>
      </c>
      <c r="H60" s="630">
        <v>40000</v>
      </c>
      <c r="I60" s="535">
        <v>100980.1296</v>
      </c>
      <c r="J60" s="144">
        <f t="shared" si="2"/>
        <v>0.32679696620234877</v>
      </c>
      <c r="K60" s="631">
        <f t="shared" si="0"/>
        <v>0.39611753479072581</v>
      </c>
      <c r="L60" s="38">
        <v>4389000</v>
      </c>
      <c r="M60" s="32">
        <f t="shared" si="3"/>
        <v>43.463996504912387</v>
      </c>
      <c r="N60" s="266">
        <f t="shared" si="1"/>
        <v>12441.57061925559</v>
      </c>
    </row>
    <row r="61" spans="5:14" x14ac:dyDescent="0.25">
      <c r="E61" s="36" t="s">
        <v>8</v>
      </c>
      <c r="F61" s="37">
        <v>1385</v>
      </c>
      <c r="G61" s="38">
        <v>36000</v>
      </c>
      <c r="H61" s="630">
        <v>42790</v>
      </c>
      <c r="I61" s="535">
        <v>105906.6942</v>
      </c>
      <c r="J61" s="144">
        <f t="shared" si="2"/>
        <v>0.33992185547795145</v>
      </c>
      <c r="K61" s="631">
        <f t="shared" si="0"/>
        <v>0.40403489433059842</v>
      </c>
      <c r="L61" s="38">
        <v>49860000</v>
      </c>
      <c r="M61" s="32">
        <f t="shared" si="3"/>
        <v>470.79176983696277</v>
      </c>
      <c r="N61" s="266">
        <f t="shared" si="1"/>
        <v>12912.362389092552</v>
      </c>
    </row>
    <row r="62" spans="5:14" x14ac:dyDescent="0.25">
      <c r="E62" s="36" t="s">
        <v>8</v>
      </c>
      <c r="F62" s="37">
        <v>719</v>
      </c>
      <c r="G62" s="38">
        <v>36000</v>
      </c>
      <c r="H62" s="630">
        <v>42790</v>
      </c>
      <c r="I62" s="535">
        <v>105906.6942</v>
      </c>
      <c r="J62" s="144">
        <f t="shared" si="2"/>
        <v>0.33992185547795145</v>
      </c>
      <c r="K62" s="631">
        <f t="shared" si="0"/>
        <v>0.40403489433059842</v>
      </c>
      <c r="L62" s="38">
        <v>25884000</v>
      </c>
      <c r="M62" s="32">
        <f t="shared" si="3"/>
        <v>244.4038140886471</v>
      </c>
      <c r="N62" s="266">
        <f t="shared" si="1"/>
        <v>13156.7662031812</v>
      </c>
    </row>
    <row r="63" spans="5:14" x14ac:dyDescent="0.25">
      <c r="E63" s="36" t="s">
        <v>8</v>
      </c>
      <c r="F63" s="37">
        <v>200</v>
      </c>
      <c r="G63" s="38">
        <v>37000</v>
      </c>
      <c r="H63" s="630">
        <v>42790</v>
      </c>
      <c r="I63" s="535">
        <v>105906.6942</v>
      </c>
      <c r="J63" s="144">
        <f t="shared" si="2"/>
        <v>0.34936412924122789</v>
      </c>
      <c r="K63" s="631">
        <f t="shared" si="0"/>
        <v>0.40403489433059842</v>
      </c>
      <c r="L63" s="38">
        <v>7400000</v>
      </c>
      <c r="M63" s="32">
        <f t="shared" si="3"/>
        <v>69.872825848245583</v>
      </c>
      <c r="N63" s="266">
        <f t="shared" si="1"/>
        <v>13226.639029029446</v>
      </c>
    </row>
    <row r="64" spans="5:14" x14ac:dyDescent="0.25">
      <c r="E64" s="36" t="s">
        <v>9</v>
      </c>
      <c r="F64" s="37">
        <v>61</v>
      </c>
      <c r="G64" s="38">
        <v>37000</v>
      </c>
      <c r="H64" s="630">
        <v>43600</v>
      </c>
      <c r="I64" s="535">
        <v>113833.96920000001</v>
      </c>
      <c r="J64" s="144">
        <f t="shared" si="2"/>
        <v>0.32503478759484383</v>
      </c>
      <c r="K64" s="631">
        <f t="shared" si="0"/>
        <v>0.38301396592257275</v>
      </c>
      <c r="L64" s="38">
        <v>2257000</v>
      </c>
      <c r="M64" s="32">
        <f t="shared" si="3"/>
        <v>19.827122043285474</v>
      </c>
      <c r="N64" s="266">
        <f t="shared" si="1"/>
        <v>13246.466151072731</v>
      </c>
    </row>
    <row r="65" spans="5:14" x14ac:dyDescent="0.25">
      <c r="E65" s="36" t="s">
        <v>9</v>
      </c>
      <c r="F65" s="37">
        <v>213</v>
      </c>
      <c r="G65" s="38">
        <v>38000</v>
      </c>
      <c r="H65" s="630">
        <v>43600</v>
      </c>
      <c r="I65" s="535">
        <v>113833.96920000001</v>
      </c>
      <c r="J65" s="144">
        <f t="shared" si="2"/>
        <v>0.33381951158389367</v>
      </c>
      <c r="K65" s="631">
        <f t="shared" si="0"/>
        <v>0.38301396592257275</v>
      </c>
      <c r="L65" s="38">
        <v>8094000</v>
      </c>
      <c r="M65" s="32">
        <f t="shared" si="3"/>
        <v>71.103555967369346</v>
      </c>
      <c r="N65" s="266">
        <f t="shared" si="1"/>
        <v>13317.5697070401</v>
      </c>
    </row>
    <row r="66" spans="5:14" x14ac:dyDescent="0.25">
      <c r="E66" s="36" t="s">
        <v>9</v>
      </c>
      <c r="F66" s="37">
        <v>500</v>
      </c>
      <c r="G66" s="38">
        <v>38000</v>
      </c>
      <c r="H66" s="630">
        <v>43600</v>
      </c>
      <c r="I66" s="535">
        <v>113833.96920000001</v>
      </c>
      <c r="J66" s="144">
        <f t="shared" si="2"/>
        <v>0.33381951158389367</v>
      </c>
      <c r="K66" s="631">
        <f t="shared" ref="K66:K129" si="4">H66/I66</f>
        <v>0.38301396592257275</v>
      </c>
      <c r="L66" s="38">
        <v>19000000</v>
      </c>
      <c r="M66" s="32">
        <f t="shared" si="3"/>
        <v>166.90975579194682</v>
      </c>
      <c r="N66" s="266">
        <f t="shared" si="1"/>
        <v>13484.479462832047</v>
      </c>
    </row>
    <row r="67" spans="5:14" x14ac:dyDescent="0.25">
      <c r="E67" s="36" t="s">
        <v>9</v>
      </c>
      <c r="F67" s="37">
        <v>287</v>
      </c>
      <c r="G67" s="38">
        <v>38000</v>
      </c>
      <c r="H67" s="630">
        <v>43600</v>
      </c>
      <c r="I67" s="535">
        <v>113833.96920000001</v>
      </c>
      <c r="J67" s="144">
        <f t="shared" si="2"/>
        <v>0.33381951158389367</v>
      </c>
      <c r="K67" s="631">
        <f t="shared" si="4"/>
        <v>0.38301396592257275</v>
      </c>
      <c r="L67" s="38">
        <v>10906000</v>
      </c>
      <c r="M67" s="32">
        <f t="shared" si="3"/>
        <v>95.806199824577476</v>
      </c>
      <c r="N67" s="266">
        <f t="shared" si="1"/>
        <v>13580.285662656624</v>
      </c>
    </row>
    <row r="68" spans="5:14" x14ac:dyDescent="0.25">
      <c r="E68" s="36" t="s">
        <v>9</v>
      </c>
      <c r="F68" s="37">
        <v>133</v>
      </c>
      <c r="G68" s="38">
        <v>38000</v>
      </c>
      <c r="H68" s="630">
        <v>43600</v>
      </c>
      <c r="I68" s="535">
        <v>113833.96920000001</v>
      </c>
      <c r="J68" s="144">
        <f t="shared" si="2"/>
        <v>0.33381951158389367</v>
      </c>
      <c r="K68" s="631">
        <f t="shared" si="4"/>
        <v>0.38301396592257275</v>
      </c>
      <c r="L68" s="38">
        <v>5054000</v>
      </c>
      <c r="M68" s="32">
        <f t="shared" si="3"/>
        <v>44.397995040657861</v>
      </c>
      <c r="N68" s="266">
        <f t="shared" ref="N68:N131" si="5">N67+M68</f>
        <v>13624.683657697282</v>
      </c>
    </row>
    <row r="69" spans="5:14" x14ac:dyDescent="0.25">
      <c r="E69" s="36" t="s">
        <v>9</v>
      </c>
      <c r="F69" s="37">
        <v>47</v>
      </c>
      <c r="G69" s="38">
        <v>39000</v>
      </c>
      <c r="H69" s="630">
        <v>43600</v>
      </c>
      <c r="I69" s="535">
        <v>113833.96920000001</v>
      </c>
      <c r="J69" s="144">
        <f t="shared" si="2"/>
        <v>0.34260423557294351</v>
      </c>
      <c r="K69" s="631">
        <f t="shared" si="4"/>
        <v>0.38301396592257275</v>
      </c>
      <c r="L69" s="38">
        <v>1833000</v>
      </c>
      <c r="M69" s="32">
        <f t="shared" si="3"/>
        <v>16.102399071928346</v>
      </c>
      <c r="N69" s="266">
        <f t="shared" si="5"/>
        <v>13640.78605676921</v>
      </c>
    </row>
    <row r="70" spans="5:14" x14ac:dyDescent="0.25">
      <c r="E70" s="36" t="s">
        <v>9</v>
      </c>
      <c r="F70" s="37">
        <v>1060</v>
      </c>
      <c r="G70" s="38">
        <v>39000</v>
      </c>
      <c r="H70" s="630">
        <v>43600</v>
      </c>
      <c r="I70" s="535">
        <v>113833.96920000001</v>
      </c>
      <c r="J70" s="144">
        <f t="shared" si="2"/>
        <v>0.34260423557294351</v>
      </c>
      <c r="K70" s="631">
        <f t="shared" si="4"/>
        <v>0.38301396592257275</v>
      </c>
      <c r="L70" s="38">
        <v>41340000</v>
      </c>
      <c r="M70" s="32">
        <f t="shared" si="3"/>
        <v>363.1604897073201</v>
      </c>
      <c r="N70" s="266">
        <f t="shared" si="5"/>
        <v>14003.946546476529</v>
      </c>
    </row>
    <row r="71" spans="5:14" x14ac:dyDescent="0.25">
      <c r="E71" s="36" t="s">
        <v>9</v>
      </c>
      <c r="F71" s="37">
        <v>7</v>
      </c>
      <c r="G71" s="38">
        <v>39000</v>
      </c>
      <c r="H71" s="630">
        <v>43600</v>
      </c>
      <c r="I71" s="535">
        <v>113833.96920000001</v>
      </c>
      <c r="J71" s="144">
        <f t="shared" si="2"/>
        <v>0.34260423557294351</v>
      </c>
      <c r="K71" s="631">
        <f t="shared" si="4"/>
        <v>0.38301396592257275</v>
      </c>
      <c r="L71" s="38">
        <v>273000</v>
      </c>
      <c r="M71" s="32">
        <f t="shared" si="3"/>
        <v>2.3982296490106045</v>
      </c>
      <c r="N71" s="266">
        <f t="shared" si="5"/>
        <v>14006.344776125539</v>
      </c>
    </row>
    <row r="72" spans="5:14" x14ac:dyDescent="0.25">
      <c r="E72" s="36" t="s">
        <v>9</v>
      </c>
      <c r="F72" s="37">
        <v>300</v>
      </c>
      <c r="G72" s="38">
        <v>39000</v>
      </c>
      <c r="H72" s="630">
        <v>43600</v>
      </c>
      <c r="I72" s="535">
        <v>113833.96920000001</v>
      </c>
      <c r="J72" s="144">
        <f t="shared" si="2"/>
        <v>0.34260423557294351</v>
      </c>
      <c r="K72" s="631">
        <f t="shared" si="4"/>
        <v>0.38301396592257275</v>
      </c>
      <c r="L72" s="38">
        <v>11700000</v>
      </c>
      <c r="M72" s="32">
        <f t="shared" si="3"/>
        <v>102.78127067188305</v>
      </c>
      <c r="N72" s="266">
        <f t="shared" si="5"/>
        <v>14109.126046797423</v>
      </c>
    </row>
    <row r="73" spans="5:14" x14ac:dyDescent="0.25">
      <c r="E73" s="36" t="s">
        <v>9</v>
      </c>
      <c r="F73" s="37">
        <v>33</v>
      </c>
      <c r="G73" s="38">
        <v>40000</v>
      </c>
      <c r="H73" s="630">
        <v>43600</v>
      </c>
      <c r="I73" s="535">
        <v>113833.96920000001</v>
      </c>
      <c r="J73" s="144">
        <f t="shared" si="2"/>
        <v>0.35138895956199334</v>
      </c>
      <c r="K73" s="631">
        <f t="shared" si="4"/>
        <v>0.38301396592257275</v>
      </c>
      <c r="L73" s="38">
        <v>1320000</v>
      </c>
      <c r="M73" s="32">
        <f t="shared" si="3"/>
        <v>11.595835665545779</v>
      </c>
      <c r="N73" s="266">
        <f t="shared" si="5"/>
        <v>14120.721882462969</v>
      </c>
    </row>
    <row r="74" spans="5:14" x14ac:dyDescent="0.25">
      <c r="E74" s="36" t="s">
        <v>9</v>
      </c>
      <c r="F74" s="37">
        <v>700</v>
      </c>
      <c r="G74" s="38">
        <v>40000</v>
      </c>
      <c r="H74" s="630">
        <v>43600</v>
      </c>
      <c r="I74" s="535">
        <v>113833.96920000001</v>
      </c>
      <c r="J74" s="144">
        <f t="shared" si="2"/>
        <v>0.35138895956199334</v>
      </c>
      <c r="K74" s="631">
        <f t="shared" si="4"/>
        <v>0.38301396592257275</v>
      </c>
      <c r="L74" s="38">
        <v>28000000</v>
      </c>
      <c r="M74" s="32">
        <f t="shared" si="3"/>
        <v>245.97227169339533</v>
      </c>
      <c r="N74" s="266">
        <f t="shared" si="5"/>
        <v>14366.694154156365</v>
      </c>
    </row>
    <row r="75" spans="5:14" x14ac:dyDescent="0.25">
      <c r="E75" s="36" t="s">
        <v>10</v>
      </c>
      <c r="F75" s="37">
        <v>147</v>
      </c>
      <c r="G75" s="38">
        <v>40000</v>
      </c>
      <c r="H75" s="630">
        <v>43600</v>
      </c>
      <c r="I75" s="535">
        <v>125975.0892</v>
      </c>
      <c r="J75" s="144">
        <f t="shared" si="2"/>
        <v>0.3175230932878752</v>
      </c>
      <c r="K75" s="631">
        <f t="shared" si="4"/>
        <v>0.34610017168378399</v>
      </c>
      <c r="L75" s="38">
        <v>5880000</v>
      </c>
      <c r="M75" s="32">
        <f t="shared" si="3"/>
        <v>46.675894713317653</v>
      </c>
      <c r="N75" s="266">
        <f t="shared" si="5"/>
        <v>14413.370048869683</v>
      </c>
    </row>
    <row r="76" spans="5:14" x14ac:dyDescent="0.25">
      <c r="E76" s="36" t="s">
        <v>10</v>
      </c>
      <c r="F76" s="37">
        <v>205</v>
      </c>
      <c r="G76" s="38">
        <v>40000</v>
      </c>
      <c r="H76" s="630">
        <v>43600</v>
      </c>
      <c r="I76" s="535">
        <v>125975.0892</v>
      </c>
      <c r="J76" s="144">
        <f t="shared" si="2"/>
        <v>0.3175230932878752</v>
      </c>
      <c r="K76" s="631">
        <f t="shared" si="4"/>
        <v>0.34610017168378399</v>
      </c>
      <c r="L76" s="38">
        <v>8200000</v>
      </c>
      <c r="M76" s="32">
        <f t="shared" si="3"/>
        <v>65.092234124014411</v>
      </c>
      <c r="N76" s="266">
        <f t="shared" si="5"/>
        <v>14478.462282993698</v>
      </c>
    </row>
    <row r="77" spans="5:14" x14ac:dyDescent="0.25">
      <c r="E77" s="36" t="s">
        <v>11</v>
      </c>
      <c r="F77" s="37">
        <v>1000</v>
      </c>
      <c r="G77" s="38">
        <v>38000</v>
      </c>
      <c r="H77" s="630">
        <v>37500</v>
      </c>
      <c r="I77" s="535">
        <v>125975.0892</v>
      </c>
      <c r="J77" s="144">
        <f t="shared" si="2"/>
        <v>0.30164693862348146</v>
      </c>
      <c r="K77" s="631">
        <f t="shared" si="4"/>
        <v>0.29767789995738297</v>
      </c>
      <c r="L77" s="38">
        <v>38000000</v>
      </c>
      <c r="M77" s="32">
        <f t="shared" si="3"/>
        <v>301.64693862348145</v>
      </c>
      <c r="N77" s="266">
        <f t="shared" si="5"/>
        <v>14780.10922161718</v>
      </c>
    </row>
    <row r="78" spans="5:14" x14ac:dyDescent="0.25">
      <c r="E78" s="36" t="s">
        <v>12</v>
      </c>
      <c r="F78" s="37">
        <v>1000</v>
      </c>
      <c r="G78" s="38">
        <v>37000</v>
      </c>
      <c r="H78" s="630">
        <v>42850</v>
      </c>
      <c r="I78" s="535">
        <v>128044.2806</v>
      </c>
      <c r="J78" s="144">
        <f t="shared" si="2"/>
        <v>0.28896253566830538</v>
      </c>
      <c r="K78" s="631">
        <f t="shared" si="4"/>
        <v>0.33464985549694282</v>
      </c>
      <c r="L78" s="38">
        <v>37000000</v>
      </c>
      <c r="M78" s="32">
        <f t="shared" si="3"/>
        <v>288.96253566830535</v>
      </c>
      <c r="N78" s="266">
        <f t="shared" si="5"/>
        <v>15069.071757285485</v>
      </c>
    </row>
    <row r="79" spans="5:14" x14ac:dyDescent="0.25">
      <c r="E79" s="36" t="s">
        <v>13</v>
      </c>
      <c r="F79" s="37">
        <v>100</v>
      </c>
      <c r="G79" s="38">
        <v>40000</v>
      </c>
      <c r="H79" s="630">
        <v>45400</v>
      </c>
      <c r="I79" s="535">
        <v>129093.0684</v>
      </c>
      <c r="J79" s="144">
        <f t="shared" si="2"/>
        <v>0.30985397198909559</v>
      </c>
      <c r="K79" s="631">
        <f t="shared" si="4"/>
        <v>0.3516842582076235</v>
      </c>
      <c r="L79" s="38">
        <v>4000000</v>
      </c>
      <c r="M79" s="32">
        <f t="shared" si="3"/>
        <v>30.98539719890956</v>
      </c>
      <c r="N79" s="266">
        <f t="shared" si="5"/>
        <v>15100.057154484393</v>
      </c>
    </row>
    <row r="80" spans="5:14" x14ac:dyDescent="0.25">
      <c r="E80" s="36" t="s">
        <v>13</v>
      </c>
      <c r="F80" s="37">
        <v>600</v>
      </c>
      <c r="G80" s="38">
        <v>40000</v>
      </c>
      <c r="H80" s="630">
        <v>45400</v>
      </c>
      <c r="I80" s="535">
        <v>129093.0684</v>
      </c>
      <c r="J80" s="144">
        <f t="shared" si="2"/>
        <v>0.30985397198909559</v>
      </c>
      <c r="K80" s="631">
        <f t="shared" si="4"/>
        <v>0.3516842582076235</v>
      </c>
      <c r="L80" s="38">
        <v>24000000</v>
      </c>
      <c r="M80" s="32">
        <f t="shared" si="3"/>
        <v>185.91238319345734</v>
      </c>
      <c r="N80" s="266">
        <f t="shared" si="5"/>
        <v>15285.969537677851</v>
      </c>
    </row>
    <row r="81" spans="5:18" x14ac:dyDescent="0.25">
      <c r="E81" s="36" t="s">
        <v>13</v>
      </c>
      <c r="F81" s="37">
        <v>1300</v>
      </c>
      <c r="G81" s="38">
        <v>40000</v>
      </c>
      <c r="H81" s="630">
        <v>45400</v>
      </c>
      <c r="I81" s="535">
        <v>129093.0684</v>
      </c>
      <c r="J81" s="144">
        <f t="shared" si="2"/>
        <v>0.30985397198909559</v>
      </c>
      <c r="K81" s="631">
        <f t="shared" si="4"/>
        <v>0.3516842582076235</v>
      </c>
      <c r="L81" s="38">
        <v>52000000</v>
      </c>
      <c r="M81" s="32">
        <f t="shared" si="3"/>
        <v>402.81016358582428</v>
      </c>
      <c r="N81" s="266">
        <f t="shared" si="5"/>
        <v>15688.779701263675</v>
      </c>
    </row>
    <row r="82" spans="5:18" x14ac:dyDescent="0.25">
      <c r="E82" s="36" t="s">
        <v>13</v>
      </c>
      <c r="F82" s="37">
        <v>300</v>
      </c>
      <c r="G82" s="38">
        <v>40000</v>
      </c>
      <c r="H82" s="630">
        <v>45400</v>
      </c>
      <c r="I82" s="535">
        <v>129093.0684</v>
      </c>
      <c r="J82" s="144">
        <f t="shared" si="2"/>
        <v>0.30985397198909559</v>
      </c>
      <c r="K82" s="631">
        <f t="shared" si="4"/>
        <v>0.3516842582076235</v>
      </c>
      <c r="L82" s="38">
        <v>12000000</v>
      </c>
      <c r="M82" s="32">
        <f t="shared" si="3"/>
        <v>92.956191596728672</v>
      </c>
      <c r="N82" s="266">
        <f t="shared" si="5"/>
        <v>15781.735892860403</v>
      </c>
    </row>
    <row r="83" spans="5:18" x14ac:dyDescent="0.25">
      <c r="E83" s="36" t="s">
        <v>13</v>
      </c>
      <c r="F83" s="37">
        <v>700</v>
      </c>
      <c r="G83" s="38">
        <v>40000</v>
      </c>
      <c r="H83" s="630">
        <v>45400</v>
      </c>
      <c r="I83" s="535">
        <v>129093.0684</v>
      </c>
      <c r="J83" s="144">
        <f t="shared" si="2"/>
        <v>0.30985397198909559</v>
      </c>
      <c r="K83" s="631">
        <f t="shared" si="4"/>
        <v>0.3516842582076235</v>
      </c>
      <c r="L83" s="38">
        <v>28000000</v>
      </c>
      <c r="M83" s="32">
        <f t="shared" si="3"/>
        <v>216.89778039236691</v>
      </c>
      <c r="N83" s="266">
        <f t="shared" si="5"/>
        <v>15998.633673252769</v>
      </c>
    </row>
    <row r="84" spans="5:18" x14ac:dyDescent="0.25">
      <c r="E84" s="36" t="s">
        <v>14</v>
      </c>
      <c r="F84" s="37">
        <v>250</v>
      </c>
      <c r="G84" s="38">
        <v>42800</v>
      </c>
      <c r="H84" s="630">
        <v>45400</v>
      </c>
      <c r="I84" s="535">
        <v>129093.0684</v>
      </c>
      <c r="J84" s="144">
        <f t="shared" si="2"/>
        <v>0.33154375002833225</v>
      </c>
      <c r="K84" s="631">
        <f t="shared" si="4"/>
        <v>0.3516842582076235</v>
      </c>
      <c r="L84" s="38">
        <v>10700000</v>
      </c>
      <c r="M84" s="32">
        <f t="shared" si="3"/>
        <v>82.885937507083057</v>
      </c>
      <c r="N84" s="266">
        <f t="shared" si="5"/>
        <v>16081.519610759851</v>
      </c>
    </row>
    <row r="85" spans="5:18" x14ac:dyDescent="0.25">
      <c r="E85" s="36" t="s">
        <v>14</v>
      </c>
      <c r="F85" s="37">
        <v>350</v>
      </c>
      <c r="G85" s="38">
        <v>42800</v>
      </c>
      <c r="H85" s="630">
        <v>45400</v>
      </c>
      <c r="I85" s="535">
        <v>129093.0684</v>
      </c>
      <c r="J85" s="144">
        <f t="shared" si="2"/>
        <v>0.33154375002833225</v>
      </c>
      <c r="K85" s="631">
        <f t="shared" si="4"/>
        <v>0.3516842582076235</v>
      </c>
      <c r="L85" s="38">
        <v>14980000</v>
      </c>
      <c r="M85" s="32">
        <f t="shared" si="3"/>
        <v>116.04031250991629</v>
      </c>
      <c r="N85" s="266">
        <f t="shared" si="5"/>
        <v>16197.559923269768</v>
      </c>
    </row>
    <row r="86" spans="5:18" x14ac:dyDescent="0.25">
      <c r="E86" s="36" t="s">
        <v>14</v>
      </c>
      <c r="F86" s="37">
        <v>400</v>
      </c>
      <c r="G86" s="38">
        <v>42850</v>
      </c>
      <c r="H86" s="630">
        <v>45400</v>
      </c>
      <c r="I86" s="535">
        <v>171575.50899999999</v>
      </c>
      <c r="J86" s="144">
        <f t="shared" si="2"/>
        <v>0.24974426857157103</v>
      </c>
      <c r="K86" s="631">
        <f t="shared" si="4"/>
        <v>0.26460652959508341</v>
      </c>
      <c r="L86" s="38">
        <v>17140000</v>
      </c>
      <c r="M86" s="32">
        <f t="shared" si="3"/>
        <v>99.897707428628408</v>
      </c>
      <c r="N86" s="266">
        <f t="shared" si="5"/>
        <v>16297.457630698396</v>
      </c>
    </row>
    <row r="87" spans="5:18" x14ac:dyDescent="0.25">
      <c r="E87" s="36" t="s">
        <v>15</v>
      </c>
      <c r="F87" s="37">
        <v>250</v>
      </c>
      <c r="G87" s="38">
        <v>42850</v>
      </c>
      <c r="H87" s="630">
        <v>44000</v>
      </c>
      <c r="I87" s="535">
        <v>171575.50899999999</v>
      </c>
      <c r="J87" s="144">
        <f t="shared" si="2"/>
        <v>0.24974426857157103</v>
      </c>
      <c r="K87" s="631">
        <f t="shared" si="4"/>
        <v>0.25644685687629232</v>
      </c>
      <c r="L87" s="38">
        <v>10712500</v>
      </c>
      <c r="M87" s="32">
        <f t="shared" si="3"/>
        <v>62.43606714289276</v>
      </c>
      <c r="N87" s="266">
        <f t="shared" si="5"/>
        <v>16359.893697841289</v>
      </c>
    </row>
    <row r="88" spans="5:18" x14ac:dyDescent="0.25">
      <c r="E88" s="36" t="s">
        <v>15</v>
      </c>
      <c r="F88" s="37">
        <v>350</v>
      </c>
      <c r="G88" s="38">
        <v>42850</v>
      </c>
      <c r="H88" s="630">
        <v>44000</v>
      </c>
      <c r="I88" s="535">
        <v>171575.50899999999</v>
      </c>
      <c r="J88" s="144">
        <f t="shared" si="2"/>
        <v>0.24974426857157103</v>
      </c>
      <c r="K88" s="631">
        <f t="shared" si="4"/>
        <v>0.25644685687629232</v>
      </c>
      <c r="L88" s="38">
        <v>14997500</v>
      </c>
      <c r="M88" s="32">
        <f t="shared" si="3"/>
        <v>87.410494000049866</v>
      </c>
      <c r="N88" s="266">
        <f t="shared" si="5"/>
        <v>16447.30419184134</v>
      </c>
    </row>
    <row r="89" spans="5:18" x14ac:dyDescent="0.25">
      <c r="E89" s="36" t="s">
        <v>15</v>
      </c>
      <c r="F89" s="37">
        <v>300</v>
      </c>
      <c r="G89" s="38">
        <v>43000</v>
      </c>
      <c r="H89" s="630">
        <v>44000</v>
      </c>
      <c r="I89" s="535">
        <v>171575.50899999999</v>
      </c>
      <c r="J89" s="144">
        <f t="shared" si="2"/>
        <v>0.25061851922001294</v>
      </c>
      <c r="K89" s="631">
        <f t="shared" si="4"/>
        <v>0.25644685687629232</v>
      </c>
      <c r="L89" s="38">
        <v>12900000</v>
      </c>
      <c r="M89" s="32">
        <f t="shared" si="3"/>
        <v>75.185555766003887</v>
      </c>
      <c r="N89" s="266">
        <f t="shared" si="5"/>
        <v>16522.489747607346</v>
      </c>
    </row>
    <row r="90" spans="5:18" x14ac:dyDescent="0.25">
      <c r="E90" s="36" t="s">
        <v>15</v>
      </c>
      <c r="F90" s="37">
        <v>2100</v>
      </c>
      <c r="G90" s="38">
        <v>43000</v>
      </c>
      <c r="H90" s="630">
        <v>44000</v>
      </c>
      <c r="I90" s="535">
        <v>171575.50899999999</v>
      </c>
      <c r="J90" s="144">
        <f t="shared" si="2"/>
        <v>0.25061851922001294</v>
      </c>
      <c r="K90" s="631">
        <f t="shared" si="4"/>
        <v>0.25644685687629232</v>
      </c>
      <c r="L90" s="38">
        <v>90300000</v>
      </c>
      <c r="M90" s="32">
        <f t="shared" si="3"/>
        <v>526.29889036202712</v>
      </c>
      <c r="N90" s="266">
        <f t="shared" si="5"/>
        <v>17048.788637969374</v>
      </c>
    </row>
    <row r="91" spans="5:18" x14ac:dyDescent="0.25">
      <c r="E91" s="36" t="s">
        <v>15</v>
      </c>
      <c r="F91" s="37">
        <v>1500</v>
      </c>
      <c r="G91" s="38">
        <v>42500</v>
      </c>
      <c r="H91" s="630">
        <v>44000</v>
      </c>
      <c r="I91" s="535">
        <v>171575.50899999999</v>
      </c>
      <c r="J91" s="144">
        <f t="shared" si="2"/>
        <v>0.24770435039187325</v>
      </c>
      <c r="K91" s="631">
        <f t="shared" si="4"/>
        <v>0.25644685687629232</v>
      </c>
      <c r="L91" s="38">
        <v>63750000</v>
      </c>
      <c r="M91" s="32">
        <f t="shared" si="3"/>
        <v>371.55652558780986</v>
      </c>
      <c r="N91" s="266">
        <f t="shared" si="5"/>
        <v>17420.345163557184</v>
      </c>
      <c r="Q91" s="633"/>
      <c r="R91" s="634"/>
    </row>
    <row r="92" spans="5:18" x14ac:dyDescent="0.25">
      <c r="E92" s="36" t="s">
        <v>16</v>
      </c>
      <c r="F92" s="37">
        <v>500</v>
      </c>
      <c r="G92" s="38">
        <v>44200</v>
      </c>
      <c r="H92" s="630">
        <v>43500</v>
      </c>
      <c r="I92" s="535">
        <v>171072.85</v>
      </c>
      <c r="J92" s="144">
        <f t="shared" si="2"/>
        <v>0.25836946072974176</v>
      </c>
      <c r="K92" s="631">
        <f t="shared" si="4"/>
        <v>0.25427763669103542</v>
      </c>
      <c r="L92" s="38">
        <v>22100000</v>
      </c>
      <c r="M92" s="32">
        <f t="shared" si="3"/>
        <v>129.18473036487089</v>
      </c>
      <c r="N92" s="266">
        <f t="shared" si="5"/>
        <v>17549.529893922056</v>
      </c>
      <c r="Q92" s="633"/>
      <c r="R92" s="634"/>
    </row>
    <row r="93" spans="5:18" x14ac:dyDescent="0.25">
      <c r="E93" s="36" t="s">
        <v>16</v>
      </c>
      <c r="F93" s="37">
        <v>500</v>
      </c>
      <c r="G93" s="38">
        <v>44200</v>
      </c>
      <c r="H93" s="630">
        <v>43500</v>
      </c>
      <c r="I93" s="535">
        <v>171072.85</v>
      </c>
      <c r="J93" s="144">
        <f t="shared" si="2"/>
        <v>0.25836946072974176</v>
      </c>
      <c r="K93" s="631">
        <f t="shared" si="4"/>
        <v>0.25427763669103542</v>
      </c>
      <c r="L93" s="38">
        <v>22100000</v>
      </c>
      <c r="M93" s="32">
        <f t="shared" si="3"/>
        <v>129.18473036487089</v>
      </c>
      <c r="N93" s="266">
        <f t="shared" si="5"/>
        <v>17678.714624286928</v>
      </c>
      <c r="Q93" s="633"/>
      <c r="R93" s="634"/>
    </row>
    <row r="94" spans="5:18" x14ac:dyDescent="0.25">
      <c r="E94" s="36" t="s">
        <v>17</v>
      </c>
      <c r="F94" s="37">
        <v>258</v>
      </c>
      <c r="G94" s="38">
        <v>43500</v>
      </c>
      <c r="H94" s="630">
        <v>45500</v>
      </c>
      <c r="I94" s="535">
        <v>171072.85</v>
      </c>
      <c r="J94" s="144">
        <f t="shared" si="2"/>
        <v>0.25427763669103542</v>
      </c>
      <c r="K94" s="631">
        <f t="shared" si="4"/>
        <v>0.26596856251591061</v>
      </c>
      <c r="L94" s="38">
        <v>11223000</v>
      </c>
      <c r="M94" s="32">
        <f t="shared" si="3"/>
        <v>65.603630266287141</v>
      </c>
      <c r="N94" s="266">
        <f t="shared" si="5"/>
        <v>17744.318254553215</v>
      </c>
      <c r="Q94" s="633"/>
      <c r="R94" s="634"/>
    </row>
    <row r="95" spans="5:18" x14ac:dyDescent="0.25">
      <c r="E95" s="36" t="s">
        <v>17</v>
      </c>
      <c r="F95" s="37">
        <v>742</v>
      </c>
      <c r="G95" s="38">
        <v>43500</v>
      </c>
      <c r="H95" s="630">
        <v>45500</v>
      </c>
      <c r="I95" s="535">
        <v>171072.85</v>
      </c>
      <c r="J95" s="144">
        <f t="shared" si="2"/>
        <v>0.25427763669103542</v>
      </c>
      <c r="K95" s="631">
        <f t="shared" si="4"/>
        <v>0.26596856251591061</v>
      </c>
      <c r="L95" s="38">
        <v>32277000</v>
      </c>
      <c r="M95" s="32">
        <f t="shared" si="3"/>
        <v>188.67400642474828</v>
      </c>
      <c r="N95" s="266">
        <f t="shared" si="5"/>
        <v>17932.992260977964</v>
      </c>
      <c r="Q95" s="633"/>
      <c r="R95" s="634"/>
    </row>
    <row r="96" spans="5:18" x14ac:dyDescent="0.25">
      <c r="E96" s="36" t="s">
        <v>18</v>
      </c>
      <c r="F96" s="37">
        <v>990</v>
      </c>
      <c r="G96" s="38">
        <v>47000</v>
      </c>
      <c r="H96" s="630">
        <v>49000</v>
      </c>
      <c r="I96" s="535">
        <v>172952.82569999999</v>
      </c>
      <c r="J96" s="144">
        <f t="shared" si="2"/>
        <v>0.27175040251452798</v>
      </c>
      <c r="K96" s="631">
        <f t="shared" si="4"/>
        <v>0.28331424943003986</v>
      </c>
      <c r="L96" s="38">
        <v>46530000</v>
      </c>
      <c r="M96" s="32">
        <f t="shared" si="3"/>
        <v>269.03289848938272</v>
      </c>
      <c r="N96" s="266">
        <f t="shared" si="5"/>
        <v>18202.025159467346</v>
      </c>
      <c r="Q96" s="633"/>
      <c r="R96" s="634"/>
    </row>
    <row r="97" spans="5:18" x14ac:dyDescent="0.25">
      <c r="E97" s="36" t="s">
        <v>18</v>
      </c>
      <c r="F97" s="37">
        <v>50</v>
      </c>
      <c r="G97" s="38">
        <v>46000</v>
      </c>
      <c r="H97" s="630">
        <v>49000</v>
      </c>
      <c r="I97" s="535">
        <v>172952.82569999999</v>
      </c>
      <c r="J97" s="144">
        <f t="shared" si="2"/>
        <v>0.26596847905677207</v>
      </c>
      <c r="K97" s="631">
        <f t="shared" si="4"/>
        <v>0.28331424943003986</v>
      </c>
      <c r="L97" s="38">
        <v>2300000</v>
      </c>
      <c r="M97" s="32">
        <f t="shared" si="3"/>
        <v>13.298423952838604</v>
      </c>
      <c r="N97" s="266">
        <f t="shared" si="5"/>
        <v>18215.323583420184</v>
      </c>
      <c r="Q97" s="633"/>
      <c r="R97" s="634"/>
    </row>
    <row r="98" spans="5:18" x14ac:dyDescent="0.25">
      <c r="E98" s="36" t="s">
        <v>18</v>
      </c>
      <c r="F98" s="37">
        <v>307</v>
      </c>
      <c r="G98" s="38">
        <v>46000</v>
      </c>
      <c r="H98" s="630">
        <v>49000</v>
      </c>
      <c r="I98" s="535">
        <v>172952.82569999999</v>
      </c>
      <c r="J98" s="144">
        <f t="shared" si="2"/>
        <v>0.26596847905677207</v>
      </c>
      <c r="K98" s="631">
        <f t="shared" si="4"/>
        <v>0.28331424943003986</v>
      </c>
      <c r="L98" s="38">
        <v>14122000</v>
      </c>
      <c r="M98" s="32">
        <f t="shared" si="3"/>
        <v>81.65232307042902</v>
      </c>
      <c r="N98" s="266">
        <f t="shared" si="5"/>
        <v>18296.975906490614</v>
      </c>
      <c r="Q98" s="633"/>
      <c r="R98" s="634"/>
    </row>
    <row r="99" spans="5:18" x14ac:dyDescent="0.25">
      <c r="E99" s="36" t="s">
        <v>18</v>
      </c>
      <c r="F99" s="37">
        <v>1643</v>
      </c>
      <c r="G99" s="38">
        <v>46000</v>
      </c>
      <c r="H99" s="630">
        <v>49000</v>
      </c>
      <c r="I99" s="535">
        <v>172952.82569999999</v>
      </c>
      <c r="J99" s="144">
        <f t="shared" si="2"/>
        <v>0.26596847905677207</v>
      </c>
      <c r="K99" s="631">
        <f t="shared" si="4"/>
        <v>0.28331424943003986</v>
      </c>
      <c r="L99" s="38">
        <v>75578000</v>
      </c>
      <c r="M99" s="32">
        <f t="shared" si="3"/>
        <v>436.98621109027653</v>
      </c>
      <c r="N99" s="266">
        <f t="shared" si="5"/>
        <v>18733.96211758089</v>
      </c>
      <c r="Q99" s="633"/>
      <c r="R99" s="634"/>
    </row>
    <row r="100" spans="5:18" x14ac:dyDescent="0.25">
      <c r="E100" s="36" t="s">
        <v>19</v>
      </c>
      <c r="F100" s="37">
        <v>246</v>
      </c>
      <c r="G100" s="38">
        <v>48000</v>
      </c>
      <c r="H100" s="630">
        <v>49000</v>
      </c>
      <c r="I100" s="535">
        <v>179104.5753</v>
      </c>
      <c r="J100" s="144">
        <f t="shared" si="2"/>
        <v>0.26799985382617975</v>
      </c>
      <c r="K100" s="631">
        <f t="shared" si="4"/>
        <v>0.27358318411422516</v>
      </c>
      <c r="L100" s="38">
        <v>11808000</v>
      </c>
      <c r="M100" s="32">
        <f t="shared" si="3"/>
        <v>65.927964041240216</v>
      </c>
      <c r="N100" s="266">
        <f t="shared" si="5"/>
        <v>18799.890081622128</v>
      </c>
      <c r="Q100" s="633"/>
      <c r="R100" s="634"/>
    </row>
    <row r="101" spans="5:18" x14ac:dyDescent="0.25">
      <c r="E101" s="36" t="s">
        <v>19</v>
      </c>
      <c r="F101" s="37">
        <v>1754</v>
      </c>
      <c r="G101" s="38">
        <v>48000</v>
      </c>
      <c r="H101" s="630">
        <v>49000</v>
      </c>
      <c r="I101" s="535">
        <v>179104.5753</v>
      </c>
      <c r="J101" s="144">
        <f t="shared" si="2"/>
        <v>0.26799985382617975</v>
      </c>
      <c r="K101" s="631">
        <f t="shared" si="4"/>
        <v>0.27358318411422516</v>
      </c>
      <c r="L101" s="38">
        <v>84192000</v>
      </c>
      <c r="M101" s="32">
        <f t="shared" si="3"/>
        <v>470.0717436111193</v>
      </c>
      <c r="N101" s="266">
        <f t="shared" si="5"/>
        <v>19269.961825233248</v>
      </c>
      <c r="Q101" s="633"/>
      <c r="R101" s="634"/>
    </row>
    <row r="102" spans="5:18" x14ac:dyDescent="0.25">
      <c r="E102" s="36" t="s">
        <v>20</v>
      </c>
      <c r="F102" s="37">
        <v>23</v>
      </c>
      <c r="G102" s="38">
        <v>48900</v>
      </c>
      <c r="H102" s="630">
        <v>45200</v>
      </c>
      <c r="I102" s="535">
        <v>179104.5753</v>
      </c>
      <c r="J102" s="144">
        <f t="shared" si="2"/>
        <v>0.27302485108542063</v>
      </c>
      <c r="K102" s="631">
        <f t="shared" si="4"/>
        <v>0.25236652901965256</v>
      </c>
      <c r="L102" s="38">
        <v>1124700</v>
      </c>
      <c r="M102" s="32">
        <f t="shared" si="3"/>
        <v>6.2795715749646748</v>
      </c>
      <c r="N102" s="266">
        <f t="shared" si="5"/>
        <v>19276.241396808211</v>
      </c>
      <c r="Q102" s="633"/>
      <c r="R102" s="634"/>
    </row>
    <row r="103" spans="5:18" x14ac:dyDescent="0.25">
      <c r="E103" s="36" t="s">
        <v>20</v>
      </c>
      <c r="F103" s="37">
        <v>124</v>
      </c>
      <c r="G103" s="38">
        <v>49000</v>
      </c>
      <c r="H103" s="630">
        <v>45200</v>
      </c>
      <c r="I103" s="535">
        <v>179104.5753</v>
      </c>
      <c r="J103" s="144">
        <f t="shared" si="2"/>
        <v>0.27358318411422516</v>
      </c>
      <c r="K103" s="631">
        <f t="shared" si="4"/>
        <v>0.25236652901965256</v>
      </c>
      <c r="L103" s="38">
        <v>6076000</v>
      </c>
      <c r="M103" s="32">
        <f t="shared" si="3"/>
        <v>33.924314830163922</v>
      </c>
      <c r="N103" s="266">
        <f t="shared" si="5"/>
        <v>19310.165711638376</v>
      </c>
      <c r="Q103" s="633"/>
      <c r="R103" s="634"/>
    </row>
    <row r="104" spans="5:18" x14ac:dyDescent="0.25">
      <c r="E104" s="36" t="s">
        <v>20</v>
      </c>
      <c r="F104" s="37">
        <v>800</v>
      </c>
      <c r="G104" s="38">
        <v>49000</v>
      </c>
      <c r="H104" s="630">
        <v>45200</v>
      </c>
      <c r="I104" s="535">
        <v>179104.5753</v>
      </c>
      <c r="J104" s="144">
        <f t="shared" si="2"/>
        <v>0.27358318411422516</v>
      </c>
      <c r="K104" s="631">
        <f t="shared" si="4"/>
        <v>0.25236652901965256</v>
      </c>
      <c r="L104" s="38">
        <v>39200000</v>
      </c>
      <c r="M104" s="32">
        <f t="shared" si="3"/>
        <v>218.86654729138013</v>
      </c>
      <c r="N104" s="266">
        <f t="shared" si="5"/>
        <v>19529.032258929758</v>
      </c>
      <c r="Q104" s="633"/>
      <c r="R104" s="634"/>
    </row>
    <row r="105" spans="5:18" x14ac:dyDescent="0.25">
      <c r="E105" s="36" t="s">
        <v>21</v>
      </c>
      <c r="F105" s="37">
        <v>1000</v>
      </c>
      <c r="G105" s="38">
        <v>49000</v>
      </c>
      <c r="H105" s="630">
        <v>43000</v>
      </c>
      <c r="I105" s="535">
        <v>179041.34390000001</v>
      </c>
      <c r="J105" s="144">
        <f t="shared" ref="J105:J168" si="6">G105/I105</f>
        <v>0.27367980452251284</v>
      </c>
      <c r="K105" s="631">
        <f t="shared" si="4"/>
        <v>0.24016799172383779</v>
      </c>
      <c r="L105" s="38">
        <v>49000000</v>
      </c>
      <c r="M105" s="32">
        <f t="shared" ref="M105:M168" si="7">F105*J105</f>
        <v>273.67980452251282</v>
      </c>
      <c r="N105" s="266">
        <f t="shared" si="5"/>
        <v>19802.712063452269</v>
      </c>
      <c r="Q105" s="633"/>
      <c r="R105" s="634"/>
    </row>
    <row r="106" spans="5:18" x14ac:dyDescent="0.25">
      <c r="E106" s="36" t="s">
        <v>21</v>
      </c>
      <c r="F106" s="37">
        <v>111</v>
      </c>
      <c r="G106" s="38">
        <v>47000</v>
      </c>
      <c r="H106" s="630">
        <v>43000</v>
      </c>
      <c r="I106" s="535">
        <v>179041.34390000001</v>
      </c>
      <c r="J106" s="144">
        <f t="shared" si="6"/>
        <v>0.26250920025628782</v>
      </c>
      <c r="K106" s="631">
        <f t="shared" si="4"/>
        <v>0.24016799172383779</v>
      </c>
      <c r="L106" s="38">
        <v>5217000</v>
      </c>
      <c r="M106" s="32">
        <f t="shared" si="7"/>
        <v>29.138521228447949</v>
      </c>
      <c r="N106" s="266">
        <f t="shared" si="5"/>
        <v>19831.850584680717</v>
      </c>
    </row>
    <row r="107" spans="5:18" x14ac:dyDescent="0.25">
      <c r="E107" s="36" t="s">
        <v>21</v>
      </c>
      <c r="F107" s="37">
        <v>1889</v>
      </c>
      <c r="G107" s="38">
        <v>47000</v>
      </c>
      <c r="H107" s="630">
        <v>43000</v>
      </c>
      <c r="I107" s="535">
        <v>179041.34390000001</v>
      </c>
      <c r="J107" s="144">
        <f t="shared" si="6"/>
        <v>0.26250920025628782</v>
      </c>
      <c r="K107" s="631">
        <f t="shared" si="4"/>
        <v>0.24016799172383779</v>
      </c>
      <c r="L107" s="38">
        <v>88783000</v>
      </c>
      <c r="M107" s="32">
        <f t="shared" si="7"/>
        <v>495.8798792841277</v>
      </c>
      <c r="N107" s="266">
        <f t="shared" si="5"/>
        <v>20327.730463964843</v>
      </c>
    </row>
    <row r="108" spans="5:18" x14ac:dyDescent="0.25">
      <c r="E108" s="36" t="s">
        <v>21</v>
      </c>
      <c r="F108" s="37">
        <v>100</v>
      </c>
      <c r="G108" s="38">
        <v>47000</v>
      </c>
      <c r="H108" s="630">
        <v>43000</v>
      </c>
      <c r="I108" s="535">
        <v>179041.34390000001</v>
      </c>
      <c r="J108" s="144">
        <f t="shared" si="6"/>
        <v>0.26250920025628782</v>
      </c>
      <c r="K108" s="631">
        <f t="shared" si="4"/>
        <v>0.24016799172383779</v>
      </c>
      <c r="L108" s="38">
        <v>4700000</v>
      </c>
      <c r="M108" s="32">
        <f t="shared" si="7"/>
        <v>26.250920025628783</v>
      </c>
      <c r="N108" s="266">
        <f t="shared" si="5"/>
        <v>20353.981383990471</v>
      </c>
    </row>
    <row r="109" spans="5:18" x14ac:dyDescent="0.25">
      <c r="E109" s="36" t="s">
        <v>21</v>
      </c>
      <c r="F109" s="37">
        <v>1900</v>
      </c>
      <c r="G109" s="38">
        <v>47000</v>
      </c>
      <c r="H109" s="630">
        <v>43000</v>
      </c>
      <c r="I109" s="535">
        <v>179041.34390000001</v>
      </c>
      <c r="J109" s="144">
        <f t="shared" si="6"/>
        <v>0.26250920025628782</v>
      </c>
      <c r="K109" s="631">
        <f t="shared" si="4"/>
        <v>0.24016799172383779</v>
      </c>
      <c r="L109" s="38">
        <v>89300000</v>
      </c>
      <c r="M109" s="32">
        <f t="shared" si="7"/>
        <v>498.76748048694685</v>
      </c>
      <c r="N109" s="266">
        <f t="shared" si="5"/>
        <v>20852.748864477417</v>
      </c>
    </row>
    <row r="110" spans="5:18" x14ac:dyDescent="0.25">
      <c r="E110" s="36" t="s">
        <v>21</v>
      </c>
      <c r="F110" s="37">
        <v>100</v>
      </c>
      <c r="G110" s="38">
        <v>45200</v>
      </c>
      <c r="H110" s="630">
        <v>43000</v>
      </c>
      <c r="I110" s="535">
        <v>179041.34390000001</v>
      </c>
      <c r="J110" s="144">
        <f t="shared" si="6"/>
        <v>0.25245565641668533</v>
      </c>
      <c r="K110" s="631">
        <f t="shared" si="4"/>
        <v>0.24016799172383779</v>
      </c>
      <c r="L110" s="38">
        <v>4520000</v>
      </c>
      <c r="M110" s="32">
        <f t="shared" si="7"/>
        <v>25.245565641668534</v>
      </c>
      <c r="N110" s="266">
        <f t="shared" si="5"/>
        <v>20877.994430119084</v>
      </c>
    </row>
    <row r="111" spans="5:18" x14ac:dyDescent="0.25">
      <c r="E111" s="36" t="s">
        <v>22</v>
      </c>
      <c r="F111" s="37">
        <v>500</v>
      </c>
      <c r="G111" s="38">
        <v>44000</v>
      </c>
      <c r="H111" s="630">
        <v>43600</v>
      </c>
      <c r="I111" s="535">
        <v>181675.87659999999</v>
      </c>
      <c r="J111" s="144">
        <f t="shared" si="6"/>
        <v>0.242189556607319</v>
      </c>
      <c r="K111" s="631">
        <f t="shared" si="4"/>
        <v>0.23998783336543428</v>
      </c>
      <c r="L111" s="38">
        <v>22000000</v>
      </c>
      <c r="M111" s="32">
        <f t="shared" si="7"/>
        <v>121.0947783036595</v>
      </c>
      <c r="N111" s="266">
        <f t="shared" si="5"/>
        <v>20999.089208422745</v>
      </c>
    </row>
    <row r="112" spans="5:18" x14ac:dyDescent="0.25">
      <c r="E112" s="36" t="s">
        <v>22</v>
      </c>
      <c r="F112" s="37">
        <v>1500</v>
      </c>
      <c r="G112" s="38">
        <v>44000</v>
      </c>
      <c r="H112" s="630">
        <v>43600</v>
      </c>
      <c r="I112" s="535">
        <v>181675.87659999999</v>
      </c>
      <c r="J112" s="144">
        <f t="shared" si="6"/>
        <v>0.242189556607319</v>
      </c>
      <c r="K112" s="631">
        <f t="shared" si="4"/>
        <v>0.23998783336543428</v>
      </c>
      <c r="L112" s="38">
        <v>66000000</v>
      </c>
      <c r="M112" s="32">
        <f t="shared" si="7"/>
        <v>363.28433491097849</v>
      </c>
      <c r="N112" s="266">
        <f t="shared" si="5"/>
        <v>21362.373543333724</v>
      </c>
    </row>
    <row r="113" spans="5:14" x14ac:dyDescent="0.25">
      <c r="E113" s="36" t="s">
        <v>23</v>
      </c>
      <c r="F113" s="37">
        <v>500</v>
      </c>
      <c r="G113" s="38">
        <v>44000</v>
      </c>
      <c r="H113" s="630">
        <v>43999</v>
      </c>
      <c r="I113" s="535">
        <v>183048.29879999999</v>
      </c>
      <c r="J113" s="144">
        <f t="shared" si="6"/>
        <v>0.24037371714705061</v>
      </c>
      <c r="K113" s="631">
        <f t="shared" si="4"/>
        <v>0.24036825410802454</v>
      </c>
      <c r="L113" s="38">
        <v>22000000</v>
      </c>
      <c r="M113" s="32">
        <f t="shared" si="7"/>
        <v>120.1868585735253</v>
      </c>
      <c r="N113" s="266">
        <f t="shared" si="5"/>
        <v>21482.560401907249</v>
      </c>
    </row>
    <row r="114" spans="5:14" x14ac:dyDescent="0.25">
      <c r="E114" s="36" t="s">
        <v>23</v>
      </c>
      <c r="F114" s="37">
        <v>1000</v>
      </c>
      <c r="G114" s="38">
        <v>44000</v>
      </c>
      <c r="H114" s="630">
        <v>43999</v>
      </c>
      <c r="I114" s="535">
        <v>183048.29879999999</v>
      </c>
      <c r="J114" s="144">
        <f t="shared" si="6"/>
        <v>0.24037371714705061</v>
      </c>
      <c r="K114" s="631">
        <f t="shared" si="4"/>
        <v>0.24036825410802454</v>
      </c>
      <c r="L114" s="38">
        <v>44000000</v>
      </c>
      <c r="M114" s="32">
        <f t="shared" si="7"/>
        <v>240.3737171470506</v>
      </c>
      <c r="N114" s="266">
        <f t="shared" si="5"/>
        <v>21722.934119054298</v>
      </c>
    </row>
    <row r="115" spans="5:14" x14ac:dyDescent="0.25">
      <c r="E115" s="36" t="s">
        <v>24</v>
      </c>
      <c r="F115" s="37">
        <v>89</v>
      </c>
      <c r="G115" s="38">
        <v>44000</v>
      </c>
      <c r="H115" s="630">
        <v>44000</v>
      </c>
      <c r="I115" s="535">
        <v>183337.6012</v>
      </c>
      <c r="J115" s="144">
        <f t="shared" si="6"/>
        <v>0.23999441310460431</v>
      </c>
      <c r="K115" s="631">
        <f t="shared" si="4"/>
        <v>0.23999441310460431</v>
      </c>
      <c r="L115" s="38">
        <v>3916000</v>
      </c>
      <c r="M115" s="32">
        <f t="shared" si="7"/>
        <v>21.359502766309785</v>
      </c>
      <c r="N115" s="266">
        <f t="shared" si="5"/>
        <v>21744.293621820609</v>
      </c>
    </row>
    <row r="116" spans="5:14" x14ac:dyDescent="0.25">
      <c r="E116" s="36" t="s">
        <v>24</v>
      </c>
      <c r="F116" s="37">
        <v>476</v>
      </c>
      <c r="G116" s="38">
        <v>44000</v>
      </c>
      <c r="H116" s="630">
        <v>44000</v>
      </c>
      <c r="I116" s="535">
        <v>183337.6012</v>
      </c>
      <c r="J116" s="144">
        <f t="shared" si="6"/>
        <v>0.23999441310460431</v>
      </c>
      <c r="K116" s="631">
        <f t="shared" si="4"/>
        <v>0.23999441310460431</v>
      </c>
      <c r="L116" s="38">
        <v>20944000</v>
      </c>
      <c r="M116" s="32">
        <f t="shared" si="7"/>
        <v>114.23734063779166</v>
      </c>
      <c r="N116" s="266">
        <f t="shared" si="5"/>
        <v>21858.530962458401</v>
      </c>
    </row>
    <row r="117" spans="5:14" x14ac:dyDescent="0.25">
      <c r="E117" s="36" t="s">
        <v>24</v>
      </c>
      <c r="F117" s="37">
        <v>1000</v>
      </c>
      <c r="G117" s="38">
        <v>44000</v>
      </c>
      <c r="H117" s="630">
        <v>44000</v>
      </c>
      <c r="I117" s="535">
        <v>183337.6012</v>
      </c>
      <c r="J117" s="144">
        <f t="shared" si="6"/>
        <v>0.23999441310460431</v>
      </c>
      <c r="K117" s="631">
        <f t="shared" si="4"/>
        <v>0.23999441310460431</v>
      </c>
      <c r="L117" s="38">
        <v>44000000</v>
      </c>
      <c r="M117" s="32">
        <f t="shared" si="7"/>
        <v>239.99441310460432</v>
      </c>
      <c r="N117" s="266">
        <f t="shared" si="5"/>
        <v>22098.525375563004</v>
      </c>
    </row>
    <row r="118" spans="5:14" x14ac:dyDescent="0.25">
      <c r="E118" s="36" t="s">
        <v>24</v>
      </c>
      <c r="F118" s="37">
        <v>435</v>
      </c>
      <c r="G118" s="38">
        <v>44000</v>
      </c>
      <c r="H118" s="630">
        <v>44000</v>
      </c>
      <c r="I118" s="535">
        <v>183337.6012</v>
      </c>
      <c r="J118" s="144">
        <f t="shared" si="6"/>
        <v>0.23999441310460431</v>
      </c>
      <c r="K118" s="631">
        <f t="shared" si="4"/>
        <v>0.23999441310460431</v>
      </c>
      <c r="L118" s="38">
        <v>19140000</v>
      </c>
      <c r="M118" s="32">
        <f t="shared" si="7"/>
        <v>104.39756970050287</v>
      </c>
      <c r="N118" s="266">
        <f t="shared" si="5"/>
        <v>22202.922945263508</v>
      </c>
    </row>
    <row r="119" spans="5:14" x14ac:dyDescent="0.25">
      <c r="E119" s="36" t="s">
        <v>25</v>
      </c>
      <c r="F119" s="37">
        <v>1000</v>
      </c>
      <c r="G119" s="38">
        <v>44000</v>
      </c>
      <c r="H119" s="630">
        <v>43500</v>
      </c>
      <c r="I119" s="535">
        <v>182834.22459999999</v>
      </c>
      <c r="J119" s="144">
        <f t="shared" si="6"/>
        <v>0.2406551623267584</v>
      </c>
      <c r="K119" s="631">
        <f t="shared" si="4"/>
        <v>0.23792044457304523</v>
      </c>
      <c r="L119" s="38">
        <v>44000000</v>
      </c>
      <c r="M119" s="32">
        <f t="shared" si="7"/>
        <v>240.65516232675841</v>
      </c>
      <c r="N119" s="266">
        <f t="shared" si="5"/>
        <v>22443.578107590267</v>
      </c>
    </row>
    <row r="120" spans="5:14" x14ac:dyDescent="0.25">
      <c r="E120" s="36" t="s">
        <v>26</v>
      </c>
      <c r="F120" s="37">
        <v>500</v>
      </c>
      <c r="G120" s="38">
        <v>44100</v>
      </c>
      <c r="H120" s="630">
        <v>43000</v>
      </c>
      <c r="I120" s="535">
        <v>183533.83410000001</v>
      </c>
      <c r="J120" s="144">
        <f t="shared" si="6"/>
        <v>0.24028267167334241</v>
      </c>
      <c r="K120" s="631">
        <f t="shared" si="4"/>
        <v>0.23428922634815702</v>
      </c>
      <c r="L120" s="38">
        <v>22050000</v>
      </c>
      <c r="M120" s="32">
        <f t="shared" si="7"/>
        <v>120.1413358366712</v>
      </c>
      <c r="N120" s="266">
        <f t="shared" si="5"/>
        <v>22563.719443426937</v>
      </c>
    </row>
    <row r="121" spans="5:14" x14ac:dyDescent="0.25">
      <c r="E121" s="36" t="s">
        <v>26</v>
      </c>
      <c r="F121" s="37">
        <v>500</v>
      </c>
      <c r="G121" s="38">
        <v>44100</v>
      </c>
      <c r="H121" s="630">
        <v>43000</v>
      </c>
      <c r="I121" s="535">
        <v>183533.83410000001</v>
      </c>
      <c r="J121" s="144">
        <f t="shared" si="6"/>
        <v>0.24028267167334241</v>
      </c>
      <c r="K121" s="631">
        <f t="shared" si="4"/>
        <v>0.23428922634815702</v>
      </c>
      <c r="L121" s="38">
        <v>22050000</v>
      </c>
      <c r="M121" s="32">
        <f t="shared" si="7"/>
        <v>120.1413358366712</v>
      </c>
      <c r="N121" s="266">
        <f t="shared" si="5"/>
        <v>22683.860779263607</v>
      </c>
    </row>
    <row r="122" spans="5:14" x14ac:dyDescent="0.25">
      <c r="E122" s="36" t="s">
        <v>27</v>
      </c>
      <c r="F122" s="37">
        <v>500</v>
      </c>
      <c r="G122" s="38">
        <v>43000</v>
      </c>
      <c r="H122" s="630">
        <v>45400</v>
      </c>
      <c r="I122" s="535">
        <v>188129.9074</v>
      </c>
      <c r="J122" s="144">
        <f t="shared" si="6"/>
        <v>0.22856546624760632</v>
      </c>
      <c r="K122" s="631">
        <f t="shared" si="4"/>
        <v>0.24132260854979828</v>
      </c>
      <c r="L122" s="38">
        <v>21500000</v>
      </c>
      <c r="M122" s="32">
        <f t="shared" si="7"/>
        <v>114.28273312380315</v>
      </c>
      <c r="N122" s="266">
        <f t="shared" si="5"/>
        <v>22798.143512387411</v>
      </c>
    </row>
    <row r="123" spans="5:14" x14ac:dyDescent="0.25">
      <c r="E123" s="36" t="s">
        <v>27</v>
      </c>
      <c r="F123" s="37">
        <v>1500</v>
      </c>
      <c r="G123" s="38">
        <v>43000</v>
      </c>
      <c r="H123" s="630">
        <v>45400</v>
      </c>
      <c r="I123" s="535">
        <v>188129.9074</v>
      </c>
      <c r="J123" s="144">
        <f t="shared" si="6"/>
        <v>0.22856546624760632</v>
      </c>
      <c r="K123" s="631">
        <f t="shared" si="4"/>
        <v>0.24132260854979828</v>
      </c>
      <c r="L123" s="38">
        <v>64500000</v>
      </c>
      <c r="M123" s="32">
        <f t="shared" si="7"/>
        <v>342.84819937140946</v>
      </c>
      <c r="N123" s="266">
        <f t="shared" si="5"/>
        <v>23140.991711758819</v>
      </c>
    </row>
    <row r="124" spans="5:14" x14ac:dyDescent="0.25">
      <c r="E124" s="36" t="s">
        <v>28</v>
      </c>
      <c r="F124" s="37">
        <v>440</v>
      </c>
      <c r="G124" s="38">
        <v>42500</v>
      </c>
      <c r="H124" s="630">
        <v>44300</v>
      </c>
      <c r="I124" s="535">
        <v>193464.32399999999</v>
      </c>
      <c r="J124" s="144">
        <f t="shared" si="6"/>
        <v>0.21967874552416186</v>
      </c>
      <c r="K124" s="631">
        <f t="shared" si="4"/>
        <v>0.22898278651106754</v>
      </c>
      <c r="L124" s="38">
        <v>18700000</v>
      </c>
      <c r="M124" s="32">
        <f t="shared" si="7"/>
        <v>96.658648030631213</v>
      </c>
      <c r="N124" s="266">
        <f t="shared" si="5"/>
        <v>23237.650359789452</v>
      </c>
    </row>
    <row r="125" spans="5:14" x14ac:dyDescent="0.25">
      <c r="E125" s="36" t="s">
        <v>28</v>
      </c>
      <c r="F125" s="37">
        <v>60</v>
      </c>
      <c r="G125" s="38">
        <v>42500</v>
      </c>
      <c r="H125" s="630">
        <v>44300</v>
      </c>
      <c r="I125" s="535">
        <v>193464.32399999999</v>
      </c>
      <c r="J125" s="144">
        <f t="shared" si="6"/>
        <v>0.21967874552416186</v>
      </c>
      <c r="K125" s="631">
        <f t="shared" si="4"/>
        <v>0.22898278651106754</v>
      </c>
      <c r="L125" s="38">
        <v>2550000</v>
      </c>
      <c r="M125" s="32">
        <f t="shared" si="7"/>
        <v>13.180724731449711</v>
      </c>
      <c r="N125" s="266">
        <f t="shared" si="5"/>
        <v>23250.831084520902</v>
      </c>
    </row>
    <row r="126" spans="5:14" x14ac:dyDescent="0.25">
      <c r="E126" s="36" t="s">
        <v>28</v>
      </c>
      <c r="F126" s="37">
        <v>1500</v>
      </c>
      <c r="G126" s="38">
        <v>42500</v>
      </c>
      <c r="H126" s="630">
        <v>44300</v>
      </c>
      <c r="I126" s="535">
        <v>193464.32399999999</v>
      </c>
      <c r="J126" s="144">
        <f t="shared" si="6"/>
        <v>0.21967874552416186</v>
      </c>
      <c r="K126" s="631">
        <f t="shared" si="4"/>
        <v>0.22898278651106754</v>
      </c>
      <c r="L126" s="38">
        <v>63750000</v>
      </c>
      <c r="M126" s="32">
        <f t="shared" si="7"/>
        <v>329.51811828624278</v>
      </c>
      <c r="N126" s="266">
        <f t="shared" si="5"/>
        <v>23580.349202807145</v>
      </c>
    </row>
    <row r="127" spans="5:14" x14ac:dyDescent="0.25">
      <c r="E127" s="36" t="s">
        <v>28</v>
      </c>
      <c r="F127" s="37">
        <v>770</v>
      </c>
      <c r="G127" s="38">
        <v>43000</v>
      </c>
      <c r="H127" s="630">
        <v>44300</v>
      </c>
      <c r="I127" s="535">
        <v>193464.32399999999</v>
      </c>
      <c r="J127" s="144">
        <f t="shared" si="6"/>
        <v>0.22226320135385788</v>
      </c>
      <c r="K127" s="631">
        <f t="shared" si="4"/>
        <v>0.22898278651106754</v>
      </c>
      <c r="L127" s="38">
        <v>33110000</v>
      </c>
      <c r="M127" s="32">
        <f t="shared" si="7"/>
        <v>171.14266504247055</v>
      </c>
      <c r="N127" s="266">
        <f t="shared" si="5"/>
        <v>23751.491867849614</v>
      </c>
    </row>
    <row r="128" spans="5:14" x14ac:dyDescent="0.25">
      <c r="E128" s="36" t="s">
        <v>28</v>
      </c>
      <c r="F128" s="37">
        <v>230</v>
      </c>
      <c r="G128" s="38">
        <v>43000</v>
      </c>
      <c r="H128" s="630">
        <v>44300</v>
      </c>
      <c r="I128" s="535">
        <v>193464.32399999999</v>
      </c>
      <c r="J128" s="144">
        <f t="shared" si="6"/>
        <v>0.22226320135385788</v>
      </c>
      <c r="K128" s="631">
        <f t="shared" si="4"/>
        <v>0.22898278651106754</v>
      </c>
      <c r="L128" s="38">
        <v>9890000</v>
      </c>
      <c r="M128" s="32">
        <f t="shared" si="7"/>
        <v>51.120536311387312</v>
      </c>
      <c r="N128" s="266">
        <f t="shared" si="5"/>
        <v>23802.612404161002</v>
      </c>
    </row>
    <row r="129" spans="5:14" x14ac:dyDescent="0.25">
      <c r="E129" s="36" t="s">
        <v>29</v>
      </c>
      <c r="F129" s="37">
        <v>4000</v>
      </c>
      <c r="G129" s="38">
        <v>45000</v>
      </c>
      <c r="H129" s="630">
        <v>45000</v>
      </c>
      <c r="I129" s="535">
        <v>193464.32399999999</v>
      </c>
      <c r="J129" s="144">
        <f t="shared" si="6"/>
        <v>0.23260102467264199</v>
      </c>
      <c r="K129" s="631">
        <f t="shared" si="4"/>
        <v>0.23260102467264199</v>
      </c>
      <c r="L129" s="38">
        <v>180000000</v>
      </c>
      <c r="M129" s="32">
        <f t="shared" si="7"/>
        <v>930.40409869056793</v>
      </c>
      <c r="N129" s="266">
        <f t="shared" si="5"/>
        <v>24733.016502851569</v>
      </c>
    </row>
    <row r="130" spans="5:14" x14ac:dyDescent="0.25">
      <c r="E130" s="36" t="s">
        <v>30</v>
      </c>
      <c r="F130" s="37">
        <v>250</v>
      </c>
      <c r="G130" s="38">
        <v>44500</v>
      </c>
      <c r="H130" s="630">
        <v>50000</v>
      </c>
      <c r="I130" s="535">
        <v>197214.9547</v>
      </c>
      <c r="J130" s="144">
        <f t="shared" si="6"/>
        <v>0.22564211759545635</v>
      </c>
      <c r="K130" s="631">
        <f t="shared" ref="K130:K193" si="8">H130/I130</f>
        <v>0.25353046920837796</v>
      </c>
      <c r="L130" s="38">
        <v>11125000</v>
      </c>
      <c r="M130" s="32">
        <f t="shared" si="7"/>
        <v>56.410529398864085</v>
      </c>
      <c r="N130" s="266">
        <f t="shared" si="5"/>
        <v>24789.427032250434</v>
      </c>
    </row>
    <row r="131" spans="5:14" x14ac:dyDescent="0.25">
      <c r="E131" s="36" t="s">
        <v>30</v>
      </c>
      <c r="F131" s="37">
        <v>1000</v>
      </c>
      <c r="G131" s="38">
        <v>44500</v>
      </c>
      <c r="H131" s="630">
        <v>50000</v>
      </c>
      <c r="I131" s="535">
        <v>197214.9547</v>
      </c>
      <c r="J131" s="144">
        <f t="shared" si="6"/>
        <v>0.22564211759545635</v>
      </c>
      <c r="K131" s="631">
        <f t="shared" si="8"/>
        <v>0.25353046920837796</v>
      </c>
      <c r="L131" s="38">
        <v>44500000</v>
      </c>
      <c r="M131" s="32">
        <f t="shared" si="7"/>
        <v>225.64211759545634</v>
      </c>
      <c r="N131" s="266">
        <f t="shared" si="5"/>
        <v>25015.069149845891</v>
      </c>
    </row>
    <row r="132" spans="5:14" x14ac:dyDescent="0.25">
      <c r="E132" s="36" t="s">
        <v>30</v>
      </c>
      <c r="F132" s="37">
        <v>750</v>
      </c>
      <c r="G132" s="38">
        <v>44500</v>
      </c>
      <c r="H132" s="630">
        <v>50000</v>
      </c>
      <c r="I132" s="535">
        <v>197214.9547</v>
      </c>
      <c r="J132" s="144">
        <f t="shared" si="6"/>
        <v>0.22564211759545635</v>
      </c>
      <c r="K132" s="631">
        <f t="shared" si="8"/>
        <v>0.25353046920837796</v>
      </c>
      <c r="L132" s="38">
        <v>33375000</v>
      </c>
      <c r="M132" s="32">
        <f t="shared" si="7"/>
        <v>169.23158819659227</v>
      </c>
      <c r="N132" s="266">
        <f t="shared" ref="N132:N195" si="9">N131+M132</f>
        <v>25184.300738042482</v>
      </c>
    </row>
    <row r="133" spans="5:14" x14ac:dyDescent="0.25">
      <c r="E133" s="36" t="s">
        <v>31</v>
      </c>
      <c r="F133" s="37">
        <v>1000</v>
      </c>
      <c r="G133" s="38">
        <v>44000</v>
      </c>
      <c r="H133" s="630">
        <v>49500</v>
      </c>
      <c r="I133" s="535">
        <v>198110.5907</v>
      </c>
      <c r="J133" s="144">
        <f t="shared" si="6"/>
        <v>0.2220981717561453</v>
      </c>
      <c r="K133" s="631">
        <f t="shared" si="8"/>
        <v>0.24986044322566345</v>
      </c>
      <c r="L133" s="38">
        <v>44000000</v>
      </c>
      <c r="M133" s="32">
        <f t="shared" si="7"/>
        <v>222.09817175614529</v>
      </c>
      <c r="N133" s="266">
        <f t="shared" si="9"/>
        <v>25406.398909798627</v>
      </c>
    </row>
    <row r="134" spans="5:14" x14ac:dyDescent="0.25">
      <c r="E134" s="36" t="s">
        <v>31</v>
      </c>
      <c r="F134" s="37">
        <v>500</v>
      </c>
      <c r="G134" s="38">
        <v>44000</v>
      </c>
      <c r="H134" s="630">
        <v>49500</v>
      </c>
      <c r="I134" s="535">
        <v>197189.03959999999</v>
      </c>
      <c r="J134" s="144">
        <f t="shared" si="6"/>
        <v>0.22313613418501585</v>
      </c>
      <c r="K134" s="631">
        <f t="shared" si="8"/>
        <v>0.25102815095814285</v>
      </c>
      <c r="L134" s="38">
        <v>22000000</v>
      </c>
      <c r="M134" s="32">
        <f t="shared" si="7"/>
        <v>111.56806709250793</v>
      </c>
      <c r="N134" s="266">
        <f t="shared" si="9"/>
        <v>25517.966976891134</v>
      </c>
    </row>
    <row r="135" spans="5:14" x14ac:dyDescent="0.25">
      <c r="E135" s="36" t="s">
        <v>32</v>
      </c>
      <c r="F135" s="37">
        <v>219</v>
      </c>
      <c r="G135" s="38">
        <v>47500</v>
      </c>
      <c r="H135" s="630">
        <v>51000</v>
      </c>
      <c r="I135" s="535">
        <v>197189.03959999999</v>
      </c>
      <c r="J135" s="144">
        <f t="shared" si="6"/>
        <v>0.24088559940427848</v>
      </c>
      <c r="K135" s="631">
        <f t="shared" si="8"/>
        <v>0.25863506462354108</v>
      </c>
      <c r="L135" s="38">
        <v>10402500</v>
      </c>
      <c r="M135" s="32">
        <f t="shared" si="7"/>
        <v>52.753946269536989</v>
      </c>
      <c r="N135" s="266">
        <f t="shared" si="9"/>
        <v>25570.720923160672</v>
      </c>
    </row>
    <row r="136" spans="5:14" x14ac:dyDescent="0.25">
      <c r="E136" s="36" t="s">
        <v>32</v>
      </c>
      <c r="F136" s="37">
        <v>250</v>
      </c>
      <c r="G136" s="38">
        <v>47500</v>
      </c>
      <c r="H136" s="630">
        <v>51000</v>
      </c>
      <c r="I136" s="535">
        <v>197189.03959999999</v>
      </c>
      <c r="J136" s="144">
        <f t="shared" si="6"/>
        <v>0.24088559940427848</v>
      </c>
      <c r="K136" s="631">
        <f t="shared" si="8"/>
        <v>0.25863506462354108</v>
      </c>
      <c r="L136" s="38">
        <v>11875000</v>
      </c>
      <c r="M136" s="32">
        <f t="shared" si="7"/>
        <v>60.22139985106962</v>
      </c>
      <c r="N136" s="266">
        <f t="shared" si="9"/>
        <v>25630.942323011743</v>
      </c>
    </row>
    <row r="137" spans="5:14" x14ac:dyDescent="0.25">
      <c r="E137" s="36" t="s">
        <v>32</v>
      </c>
      <c r="F137" s="37">
        <v>104</v>
      </c>
      <c r="G137" s="38">
        <v>50500</v>
      </c>
      <c r="H137" s="630">
        <v>51000</v>
      </c>
      <c r="I137" s="535">
        <v>197189.03959999999</v>
      </c>
      <c r="J137" s="144">
        <f t="shared" si="6"/>
        <v>0.25609942673507502</v>
      </c>
      <c r="K137" s="631">
        <f t="shared" si="8"/>
        <v>0.25863506462354108</v>
      </c>
      <c r="L137" s="38">
        <v>5252000</v>
      </c>
      <c r="M137" s="32">
        <f t="shared" si="7"/>
        <v>26.634340380447803</v>
      </c>
      <c r="N137" s="266">
        <f t="shared" si="9"/>
        <v>25657.576663392192</v>
      </c>
    </row>
    <row r="138" spans="5:14" x14ac:dyDescent="0.25">
      <c r="E138" s="36" t="s">
        <v>32</v>
      </c>
      <c r="F138" s="37">
        <v>396</v>
      </c>
      <c r="G138" s="38">
        <v>50500</v>
      </c>
      <c r="H138" s="630">
        <v>51000</v>
      </c>
      <c r="I138" s="535">
        <v>197189.03959999999</v>
      </c>
      <c r="J138" s="144">
        <f t="shared" si="6"/>
        <v>0.25609942673507502</v>
      </c>
      <c r="K138" s="631">
        <f t="shared" si="8"/>
        <v>0.25863506462354108</v>
      </c>
      <c r="L138" s="38">
        <v>19998000</v>
      </c>
      <c r="M138" s="32">
        <f t="shared" si="7"/>
        <v>101.41537298708971</v>
      </c>
      <c r="N138" s="266">
        <f t="shared" si="9"/>
        <v>25758.992036379281</v>
      </c>
    </row>
    <row r="139" spans="5:14" x14ac:dyDescent="0.25">
      <c r="E139" s="36" t="s">
        <v>33</v>
      </c>
      <c r="F139" s="37">
        <v>280</v>
      </c>
      <c r="G139" s="38">
        <v>50000</v>
      </c>
      <c r="H139" s="630">
        <v>57100</v>
      </c>
      <c r="I139" s="535">
        <v>197189.03959999999</v>
      </c>
      <c r="J139" s="144">
        <f t="shared" si="6"/>
        <v>0.25356378884660891</v>
      </c>
      <c r="K139" s="631">
        <f t="shared" si="8"/>
        <v>0.28956984686282738</v>
      </c>
      <c r="L139" s="38">
        <v>14000000</v>
      </c>
      <c r="M139" s="32">
        <f t="shared" si="7"/>
        <v>70.997860877050499</v>
      </c>
      <c r="N139" s="266">
        <f t="shared" si="9"/>
        <v>25829.989897256331</v>
      </c>
    </row>
    <row r="140" spans="5:14" x14ac:dyDescent="0.25">
      <c r="E140" s="36" t="s">
        <v>33</v>
      </c>
      <c r="F140" s="37">
        <v>500</v>
      </c>
      <c r="G140" s="38">
        <v>50000</v>
      </c>
      <c r="H140" s="630">
        <v>57100</v>
      </c>
      <c r="I140" s="535">
        <v>197189.03959999999</v>
      </c>
      <c r="J140" s="144">
        <f t="shared" si="6"/>
        <v>0.25356378884660891</v>
      </c>
      <c r="K140" s="631">
        <f t="shared" si="8"/>
        <v>0.28956984686282738</v>
      </c>
      <c r="L140" s="38">
        <v>25000000</v>
      </c>
      <c r="M140" s="32">
        <f t="shared" si="7"/>
        <v>126.78189442330445</v>
      </c>
      <c r="N140" s="266">
        <f t="shared" si="9"/>
        <v>25956.771791679635</v>
      </c>
    </row>
    <row r="141" spans="5:14" x14ac:dyDescent="0.25">
      <c r="E141" s="36" t="s">
        <v>33</v>
      </c>
      <c r="F141" s="37">
        <v>220</v>
      </c>
      <c r="G141" s="38">
        <v>50000</v>
      </c>
      <c r="H141" s="630">
        <v>57100</v>
      </c>
      <c r="I141" s="535">
        <v>197189.03959999999</v>
      </c>
      <c r="J141" s="144">
        <f t="shared" si="6"/>
        <v>0.25356378884660891</v>
      </c>
      <c r="K141" s="631">
        <f t="shared" si="8"/>
        <v>0.28956984686282738</v>
      </c>
      <c r="L141" s="38">
        <v>11000000</v>
      </c>
      <c r="M141" s="32">
        <f t="shared" si="7"/>
        <v>55.784033546253958</v>
      </c>
      <c r="N141" s="266">
        <f t="shared" si="9"/>
        <v>26012.555825225889</v>
      </c>
    </row>
    <row r="142" spans="5:14" x14ac:dyDescent="0.25">
      <c r="E142" s="36" t="s">
        <v>34</v>
      </c>
      <c r="F142" s="37">
        <v>198</v>
      </c>
      <c r="G142" s="38">
        <v>53000</v>
      </c>
      <c r="H142" s="630">
        <v>49999</v>
      </c>
      <c r="I142" s="535">
        <v>198651.70499999999</v>
      </c>
      <c r="J142" s="144">
        <f t="shared" si="6"/>
        <v>0.26679861620115469</v>
      </c>
      <c r="K142" s="631">
        <f t="shared" si="8"/>
        <v>0.25169177380078367</v>
      </c>
      <c r="L142" s="38">
        <v>10504494</v>
      </c>
      <c r="M142" s="32">
        <f t="shared" si="7"/>
        <v>52.826126007828627</v>
      </c>
      <c r="N142" s="266">
        <f t="shared" si="9"/>
        <v>26065.381951233718</v>
      </c>
    </row>
    <row r="143" spans="5:14" x14ac:dyDescent="0.25">
      <c r="E143" s="36" t="s">
        <v>34</v>
      </c>
      <c r="F143" s="37">
        <v>250</v>
      </c>
      <c r="G143" s="38">
        <v>53000</v>
      </c>
      <c r="H143" s="630">
        <v>49999</v>
      </c>
      <c r="I143" s="535">
        <v>198651.70499999999</v>
      </c>
      <c r="J143" s="144">
        <f t="shared" si="6"/>
        <v>0.26679861620115469</v>
      </c>
      <c r="K143" s="631">
        <f t="shared" si="8"/>
        <v>0.25169177380078367</v>
      </c>
      <c r="L143" s="38">
        <v>13263250</v>
      </c>
      <c r="M143" s="32">
        <f t="shared" si="7"/>
        <v>66.699654050288672</v>
      </c>
      <c r="N143" s="266">
        <f t="shared" si="9"/>
        <v>26132.081605284005</v>
      </c>
    </row>
    <row r="144" spans="5:14" x14ac:dyDescent="0.25">
      <c r="E144" s="36" t="s">
        <v>34</v>
      </c>
      <c r="F144" s="37">
        <v>300</v>
      </c>
      <c r="G144" s="38">
        <v>55000</v>
      </c>
      <c r="H144" s="630">
        <v>49999</v>
      </c>
      <c r="I144" s="535">
        <v>198651.70499999999</v>
      </c>
      <c r="J144" s="144">
        <f t="shared" si="6"/>
        <v>0.27686648851063222</v>
      </c>
      <c r="K144" s="631">
        <f t="shared" si="8"/>
        <v>0.25169177380078367</v>
      </c>
      <c r="L144" s="38">
        <v>16516500</v>
      </c>
      <c r="M144" s="32">
        <f t="shared" si="7"/>
        <v>83.059946553189661</v>
      </c>
      <c r="N144" s="266">
        <f t="shared" si="9"/>
        <v>26215.141551837194</v>
      </c>
    </row>
    <row r="145" spans="5:14" x14ac:dyDescent="0.25">
      <c r="E145" s="36" t="s">
        <v>34</v>
      </c>
      <c r="F145" s="37">
        <v>100</v>
      </c>
      <c r="G145" s="38">
        <v>55000</v>
      </c>
      <c r="H145" s="630">
        <v>49999</v>
      </c>
      <c r="I145" s="535">
        <v>198651.70499999999</v>
      </c>
      <c r="J145" s="144">
        <f t="shared" si="6"/>
        <v>0.27686648851063222</v>
      </c>
      <c r="K145" s="631">
        <f t="shared" si="8"/>
        <v>0.25169177380078367</v>
      </c>
      <c r="L145" s="38">
        <v>5505500</v>
      </c>
      <c r="M145" s="32">
        <f t="shared" si="7"/>
        <v>27.686648851063222</v>
      </c>
      <c r="N145" s="266">
        <f t="shared" si="9"/>
        <v>26242.828200688258</v>
      </c>
    </row>
    <row r="146" spans="5:14" x14ac:dyDescent="0.25">
      <c r="E146" s="36" t="s">
        <v>34</v>
      </c>
      <c r="F146" s="37">
        <v>500</v>
      </c>
      <c r="G146" s="38">
        <v>55000</v>
      </c>
      <c r="H146" s="630">
        <v>49999</v>
      </c>
      <c r="I146" s="535">
        <v>198651.70499999999</v>
      </c>
      <c r="J146" s="144">
        <f t="shared" si="6"/>
        <v>0.27686648851063222</v>
      </c>
      <c r="K146" s="631">
        <f t="shared" si="8"/>
        <v>0.25169177380078367</v>
      </c>
      <c r="L146" s="38">
        <v>27527500</v>
      </c>
      <c r="M146" s="32">
        <f t="shared" si="7"/>
        <v>138.43324425531611</v>
      </c>
      <c r="N146" s="266">
        <f t="shared" si="9"/>
        <v>26381.261444943575</v>
      </c>
    </row>
    <row r="147" spans="5:14" x14ac:dyDescent="0.25">
      <c r="E147" s="36" t="s">
        <v>34</v>
      </c>
      <c r="F147" s="37">
        <v>250</v>
      </c>
      <c r="G147" s="38">
        <v>56500</v>
      </c>
      <c r="H147" s="630">
        <v>49999</v>
      </c>
      <c r="I147" s="535">
        <v>198651.70499999999</v>
      </c>
      <c r="J147" s="144">
        <f t="shared" si="6"/>
        <v>0.28441739274274036</v>
      </c>
      <c r="K147" s="631">
        <f t="shared" si="8"/>
        <v>0.25169177380078367</v>
      </c>
      <c r="L147" s="38">
        <v>14139125</v>
      </c>
      <c r="M147" s="32">
        <f t="shared" si="7"/>
        <v>71.104348185685083</v>
      </c>
      <c r="N147" s="266">
        <f t="shared" si="9"/>
        <v>26452.365793129262</v>
      </c>
    </row>
    <row r="148" spans="5:14" x14ac:dyDescent="0.25">
      <c r="E148" s="36" t="s">
        <v>34</v>
      </c>
      <c r="F148" s="37">
        <v>149</v>
      </c>
      <c r="G148" s="38">
        <v>56800</v>
      </c>
      <c r="H148" s="630">
        <v>49999</v>
      </c>
      <c r="I148" s="535">
        <v>198651.70499999999</v>
      </c>
      <c r="J148" s="144">
        <f t="shared" si="6"/>
        <v>0.28592757358916199</v>
      </c>
      <c r="K148" s="631">
        <f t="shared" si="8"/>
        <v>0.25169177380078367</v>
      </c>
      <c r="L148" s="38">
        <v>8471663.1999999993</v>
      </c>
      <c r="M148" s="32">
        <f t="shared" si="7"/>
        <v>42.603208464785133</v>
      </c>
      <c r="N148" s="266">
        <f t="shared" si="9"/>
        <v>26494.969001594047</v>
      </c>
    </row>
    <row r="149" spans="5:14" x14ac:dyDescent="0.25">
      <c r="E149" s="36" t="s">
        <v>35</v>
      </c>
      <c r="F149" s="37">
        <v>1000</v>
      </c>
      <c r="G149" s="38">
        <v>55000</v>
      </c>
      <c r="H149" s="630">
        <v>65000</v>
      </c>
      <c r="I149" s="535">
        <v>199030.9333</v>
      </c>
      <c r="J149" s="144">
        <f t="shared" si="6"/>
        <v>0.27633895439307571</v>
      </c>
      <c r="K149" s="631">
        <f t="shared" si="8"/>
        <v>0.32658240064636224</v>
      </c>
      <c r="L149" s="38">
        <v>55055000</v>
      </c>
      <c r="M149" s="32">
        <f t="shared" si="7"/>
        <v>276.33895439307571</v>
      </c>
      <c r="N149" s="266">
        <f t="shared" si="9"/>
        <v>26771.307955987122</v>
      </c>
    </row>
    <row r="150" spans="5:14" x14ac:dyDescent="0.25">
      <c r="E150" s="36" t="s">
        <v>35</v>
      </c>
      <c r="F150" s="37">
        <v>403</v>
      </c>
      <c r="G150" s="38">
        <v>55000</v>
      </c>
      <c r="H150" s="630">
        <v>65000</v>
      </c>
      <c r="I150" s="535">
        <v>199030.9333</v>
      </c>
      <c r="J150" s="144">
        <f t="shared" si="6"/>
        <v>0.27633895439307571</v>
      </c>
      <c r="K150" s="631">
        <f t="shared" si="8"/>
        <v>0.32658240064636224</v>
      </c>
      <c r="L150" s="38">
        <v>22187165</v>
      </c>
      <c r="M150" s="32">
        <f t="shared" si="7"/>
        <v>111.36459862040951</v>
      </c>
      <c r="N150" s="266">
        <f t="shared" si="9"/>
        <v>26882.672554607532</v>
      </c>
    </row>
    <row r="151" spans="5:14" x14ac:dyDescent="0.25">
      <c r="E151" s="36" t="s">
        <v>35</v>
      </c>
      <c r="F151" s="37">
        <v>500</v>
      </c>
      <c r="G151" s="38">
        <v>55000</v>
      </c>
      <c r="H151" s="630">
        <v>65000</v>
      </c>
      <c r="I151" s="535">
        <v>199030.9333</v>
      </c>
      <c r="J151" s="144">
        <f t="shared" si="6"/>
        <v>0.27633895439307571</v>
      </c>
      <c r="K151" s="631">
        <f t="shared" si="8"/>
        <v>0.32658240064636224</v>
      </c>
      <c r="L151" s="38">
        <v>27527500</v>
      </c>
      <c r="M151" s="32">
        <f t="shared" si="7"/>
        <v>138.16947719653785</v>
      </c>
      <c r="N151" s="266">
        <f t="shared" si="9"/>
        <v>27020.84203180407</v>
      </c>
    </row>
    <row r="152" spans="5:14" x14ac:dyDescent="0.25">
      <c r="E152" s="36" t="s">
        <v>36</v>
      </c>
      <c r="F152" s="37">
        <v>7000</v>
      </c>
      <c r="G152" s="38">
        <v>51000</v>
      </c>
      <c r="H152" s="630">
        <v>65000</v>
      </c>
      <c r="I152" s="535">
        <v>198185.10279999999</v>
      </c>
      <c r="J152" s="144">
        <f t="shared" si="6"/>
        <v>0.25733518452931875</v>
      </c>
      <c r="K152" s="631">
        <f t="shared" si="8"/>
        <v>0.32797621557658269</v>
      </c>
      <c r="L152" s="38">
        <v>357357000</v>
      </c>
      <c r="M152" s="32">
        <f t="shared" si="7"/>
        <v>1801.3462917052314</v>
      </c>
      <c r="N152" s="266">
        <f t="shared" si="9"/>
        <v>28822.188323509301</v>
      </c>
    </row>
    <row r="153" spans="5:14" x14ac:dyDescent="0.25">
      <c r="E153" s="36" t="s">
        <v>36</v>
      </c>
      <c r="F153" s="37">
        <v>7000</v>
      </c>
      <c r="G153" s="38">
        <v>51000</v>
      </c>
      <c r="H153" s="630">
        <v>65000</v>
      </c>
      <c r="I153" s="535">
        <v>198185.10279999999</v>
      </c>
      <c r="J153" s="144">
        <f t="shared" si="6"/>
        <v>0.25733518452931875</v>
      </c>
      <c r="K153" s="631">
        <f t="shared" si="8"/>
        <v>0.32797621557658269</v>
      </c>
      <c r="L153" s="38">
        <v>357357000</v>
      </c>
      <c r="M153" s="32">
        <f t="shared" si="7"/>
        <v>1801.3462917052314</v>
      </c>
      <c r="N153" s="266">
        <f t="shared" si="9"/>
        <v>30623.534615214532</v>
      </c>
    </row>
    <row r="154" spans="5:14" x14ac:dyDescent="0.25">
      <c r="E154" s="36" t="s">
        <v>37</v>
      </c>
      <c r="F154" s="37">
        <v>67</v>
      </c>
      <c r="G154" s="38">
        <v>49999</v>
      </c>
      <c r="H154" s="630">
        <v>46499</v>
      </c>
      <c r="I154" s="535">
        <v>197893.70680000001</v>
      </c>
      <c r="J154" s="144">
        <f t="shared" si="6"/>
        <v>0.25265583635022393</v>
      </c>
      <c r="K154" s="631">
        <f t="shared" si="8"/>
        <v>0.23496957408046285</v>
      </c>
      <c r="L154" s="38">
        <v>3353282.9330000002</v>
      </c>
      <c r="M154" s="32">
        <f t="shared" si="7"/>
        <v>16.927941035465004</v>
      </c>
      <c r="N154" s="266">
        <f t="shared" si="9"/>
        <v>30640.462556249997</v>
      </c>
    </row>
    <row r="155" spans="5:14" x14ac:dyDescent="0.25">
      <c r="E155" s="36" t="s">
        <v>37</v>
      </c>
      <c r="F155" s="37">
        <v>933</v>
      </c>
      <c r="G155" s="38">
        <v>49999</v>
      </c>
      <c r="H155" s="630">
        <v>46499</v>
      </c>
      <c r="I155" s="535">
        <v>197893.70680000001</v>
      </c>
      <c r="J155" s="144">
        <f t="shared" si="6"/>
        <v>0.25265583635022393</v>
      </c>
      <c r="K155" s="631">
        <f t="shared" si="8"/>
        <v>0.23496957408046285</v>
      </c>
      <c r="L155" s="38">
        <v>46695716.067000002</v>
      </c>
      <c r="M155" s="32">
        <f t="shared" si="7"/>
        <v>235.72789531475891</v>
      </c>
      <c r="N155" s="266">
        <f t="shared" si="9"/>
        <v>30876.190451564755</v>
      </c>
    </row>
    <row r="156" spans="5:14" x14ac:dyDescent="0.25">
      <c r="E156" s="36" t="s">
        <v>38</v>
      </c>
      <c r="F156" s="37">
        <v>2000</v>
      </c>
      <c r="G156" s="38">
        <v>47000</v>
      </c>
      <c r="H156" s="630">
        <v>49499</v>
      </c>
      <c r="I156" s="535">
        <v>208612.29</v>
      </c>
      <c r="J156" s="144">
        <f t="shared" si="6"/>
        <v>0.22529832734207558</v>
      </c>
      <c r="K156" s="631">
        <f t="shared" si="8"/>
        <v>0.23727748734266807</v>
      </c>
      <c r="L156" s="38">
        <v>94094000</v>
      </c>
      <c r="M156" s="32">
        <f t="shared" si="7"/>
        <v>450.59665468415119</v>
      </c>
      <c r="N156" s="266">
        <f t="shared" si="9"/>
        <v>31326.787106248907</v>
      </c>
    </row>
    <row r="157" spans="5:14" x14ac:dyDescent="0.25">
      <c r="E157" s="36" t="s">
        <v>38</v>
      </c>
      <c r="F157" s="37">
        <v>575</v>
      </c>
      <c r="G157" s="38">
        <v>46000</v>
      </c>
      <c r="H157" s="630">
        <v>49499</v>
      </c>
      <c r="I157" s="535">
        <v>208612.29</v>
      </c>
      <c r="J157" s="144">
        <f t="shared" si="6"/>
        <v>0.22050474590926544</v>
      </c>
      <c r="K157" s="631">
        <f t="shared" si="8"/>
        <v>0.23727748734266807</v>
      </c>
      <c r="L157" s="38">
        <v>26476450</v>
      </c>
      <c r="M157" s="32">
        <f t="shared" si="7"/>
        <v>126.79022889782763</v>
      </c>
      <c r="N157" s="266">
        <f t="shared" si="9"/>
        <v>31453.577335146736</v>
      </c>
    </row>
    <row r="158" spans="5:14" x14ac:dyDescent="0.25">
      <c r="E158" s="36" t="s">
        <v>38</v>
      </c>
      <c r="F158" s="37">
        <v>1425</v>
      </c>
      <c r="G158" s="38">
        <v>46000</v>
      </c>
      <c r="H158" s="630">
        <v>49499</v>
      </c>
      <c r="I158" s="535">
        <v>208612.29</v>
      </c>
      <c r="J158" s="144">
        <f t="shared" si="6"/>
        <v>0.22050474590926544</v>
      </c>
      <c r="K158" s="631">
        <f t="shared" si="8"/>
        <v>0.23727748734266807</v>
      </c>
      <c r="L158" s="38">
        <v>65615550</v>
      </c>
      <c r="M158" s="32">
        <f t="shared" si="7"/>
        <v>314.21926292070327</v>
      </c>
      <c r="N158" s="266">
        <f t="shared" si="9"/>
        <v>31767.796598067438</v>
      </c>
    </row>
    <row r="159" spans="5:14" x14ac:dyDescent="0.25">
      <c r="E159" s="36" t="s">
        <v>39</v>
      </c>
      <c r="F159" s="37">
        <v>2000</v>
      </c>
      <c r="G159" s="38">
        <v>46501</v>
      </c>
      <c r="H159" s="630">
        <v>49000</v>
      </c>
      <c r="I159" s="535">
        <v>208612.29</v>
      </c>
      <c r="J159" s="144">
        <f t="shared" si="6"/>
        <v>0.22290633020710332</v>
      </c>
      <c r="K159" s="631">
        <f t="shared" si="8"/>
        <v>0.23488549020769581</v>
      </c>
      <c r="L159" s="38">
        <v>93095002</v>
      </c>
      <c r="M159" s="32">
        <f t="shared" si="7"/>
        <v>445.81266041420662</v>
      </c>
      <c r="N159" s="266">
        <f t="shared" si="9"/>
        <v>32213.609258481643</v>
      </c>
    </row>
    <row r="160" spans="5:14" x14ac:dyDescent="0.25">
      <c r="E160" s="36" t="s">
        <v>40</v>
      </c>
      <c r="F160" s="37">
        <v>3000</v>
      </c>
      <c r="G160" s="38">
        <v>45100</v>
      </c>
      <c r="H160" s="630">
        <v>47000</v>
      </c>
      <c r="I160" s="535">
        <v>217204.37</v>
      </c>
      <c r="J160" s="144">
        <f t="shared" si="6"/>
        <v>0.20763854797212414</v>
      </c>
      <c r="K160" s="631">
        <f t="shared" si="8"/>
        <v>0.21638606994877682</v>
      </c>
      <c r="L160" s="38">
        <v>135435300</v>
      </c>
      <c r="M160" s="32">
        <f t="shared" si="7"/>
        <v>622.91564391637246</v>
      </c>
      <c r="N160" s="266">
        <f t="shared" si="9"/>
        <v>32836.524902398014</v>
      </c>
    </row>
    <row r="161" spans="5:18" x14ac:dyDescent="0.25">
      <c r="E161" s="36" t="s">
        <v>41</v>
      </c>
      <c r="F161" s="37">
        <v>500</v>
      </c>
      <c r="G161" s="38">
        <v>44000</v>
      </c>
      <c r="H161" s="630">
        <v>45300</v>
      </c>
      <c r="I161" s="535">
        <v>223071.1</v>
      </c>
      <c r="J161" s="144">
        <f t="shared" si="6"/>
        <v>0.19724652812488933</v>
      </c>
      <c r="K161" s="631">
        <f t="shared" si="8"/>
        <v>0.20307426645585197</v>
      </c>
      <c r="L161" s="38">
        <v>22022000</v>
      </c>
      <c r="M161" s="32">
        <f t="shared" si="7"/>
        <v>98.623264062444662</v>
      </c>
      <c r="N161" s="266">
        <f t="shared" si="9"/>
        <v>32935.148166460458</v>
      </c>
    </row>
    <row r="162" spans="5:18" x14ac:dyDescent="0.25">
      <c r="E162" s="36" t="s">
        <v>41</v>
      </c>
      <c r="F162" s="37">
        <v>1000</v>
      </c>
      <c r="G162" s="38">
        <v>44000</v>
      </c>
      <c r="H162" s="630">
        <v>45300</v>
      </c>
      <c r="I162" s="535">
        <v>223071.1</v>
      </c>
      <c r="J162" s="144">
        <f t="shared" si="6"/>
        <v>0.19724652812488933</v>
      </c>
      <c r="K162" s="631">
        <f t="shared" si="8"/>
        <v>0.20307426645585197</v>
      </c>
      <c r="L162" s="38">
        <v>44044000</v>
      </c>
      <c r="M162" s="32">
        <f t="shared" si="7"/>
        <v>197.24652812488932</v>
      </c>
      <c r="N162" s="266">
        <f t="shared" si="9"/>
        <v>33132.394694585346</v>
      </c>
    </row>
    <row r="163" spans="5:18" x14ac:dyDescent="0.25">
      <c r="E163" s="36" t="s">
        <v>41</v>
      </c>
      <c r="F163" s="37">
        <v>700</v>
      </c>
      <c r="G163" s="38">
        <v>44000</v>
      </c>
      <c r="H163" s="630">
        <v>45300</v>
      </c>
      <c r="I163" s="535">
        <v>223071.1</v>
      </c>
      <c r="J163" s="144">
        <f t="shared" si="6"/>
        <v>0.19724652812488933</v>
      </c>
      <c r="K163" s="631">
        <f t="shared" si="8"/>
        <v>0.20307426645585197</v>
      </c>
      <c r="L163" s="38">
        <v>30830800</v>
      </c>
      <c r="M163" s="32">
        <f t="shared" si="7"/>
        <v>138.07256968742252</v>
      </c>
      <c r="N163" s="266">
        <f t="shared" si="9"/>
        <v>33270.467264272767</v>
      </c>
    </row>
    <row r="164" spans="5:18" x14ac:dyDescent="0.25">
      <c r="E164" s="36" t="s">
        <v>41</v>
      </c>
      <c r="F164" s="37">
        <v>2800</v>
      </c>
      <c r="G164" s="38">
        <v>44000</v>
      </c>
      <c r="H164" s="630">
        <v>45300</v>
      </c>
      <c r="I164" s="535">
        <v>223071.1</v>
      </c>
      <c r="J164" s="144">
        <f t="shared" si="6"/>
        <v>0.19724652812488933</v>
      </c>
      <c r="K164" s="631">
        <f t="shared" si="8"/>
        <v>0.20307426645585197</v>
      </c>
      <c r="L164" s="38">
        <v>123323200</v>
      </c>
      <c r="M164" s="32">
        <f t="shared" si="7"/>
        <v>552.29027874969006</v>
      </c>
      <c r="N164" s="266">
        <f t="shared" si="9"/>
        <v>33822.757543022461</v>
      </c>
    </row>
    <row r="165" spans="5:18" x14ac:dyDescent="0.25">
      <c r="E165" s="36" t="s">
        <v>42</v>
      </c>
      <c r="F165" s="37">
        <v>500</v>
      </c>
      <c r="G165" s="38">
        <v>46000</v>
      </c>
      <c r="H165" s="630">
        <v>45500</v>
      </c>
      <c r="I165" s="535">
        <v>223071.1</v>
      </c>
      <c r="J165" s="144">
        <f t="shared" si="6"/>
        <v>0.2062122794032934</v>
      </c>
      <c r="K165" s="631">
        <f t="shared" si="8"/>
        <v>0.20397084158369236</v>
      </c>
      <c r="L165" s="38">
        <v>23023000</v>
      </c>
      <c r="M165" s="32">
        <f t="shared" si="7"/>
        <v>103.1061397016467</v>
      </c>
      <c r="N165" s="266">
        <f t="shared" si="9"/>
        <v>33925.863682724106</v>
      </c>
    </row>
    <row r="166" spans="5:18" x14ac:dyDescent="0.25">
      <c r="E166" s="36" t="s">
        <v>43</v>
      </c>
      <c r="F166" s="37">
        <v>500</v>
      </c>
      <c r="G166" s="38">
        <v>45300</v>
      </c>
      <c r="H166" s="630">
        <v>45990</v>
      </c>
      <c r="I166" s="535">
        <v>231100.93</v>
      </c>
      <c r="J166" s="144">
        <f t="shared" si="6"/>
        <v>0.19601825055398955</v>
      </c>
      <c r="K166" s="631">
        <f t="shared" si="8"/>
        <v>0.1990039590061364</v>
      </c>
      <c r="L166" s="38">
        <v>22672650</v>
      </c>
      <c r="M166" s="32">
        <f t="shared" si="7"/>
        <v>98.00912527699478</v>
      </c>
      <c r="N166" s="266">
        <f t="shared" si="9"/>
        <v>34023.872808001099</v>
      </c>
    </row>
    <row r="167" spans="5:18" x14ac:dyDescent="0.25">
      <c r="E167" s="36" t="s">
        <v>43</v>
      </c>
      <c r="F167" s="37">
        <v>3000</v>
      </c>
      <c r="G167" s="38">
        <v>45300</v>
      </c>
      <c r="H167" s="630">
        <v>45990</v>
      </c>
      <c r="I167" s="535">
        <v>231100.93</v>
      </c>
      <c r="J167" s="144">
        <f t="shared" si="6"/>
        <v>0.19601825055398955</v>
      </c>
      <c r="K167" s="631">
        <f t="shared" si="8"/>
        <v>0.1990039590061364</v>
      </c>
      <c r="L167" s="38">
        <v>136035900</v>
      </c>
      <c r="M167" s="32">
        <f t="shared" si="7"/>
        <v>588.05475166196868</v>
      </c>
      <c r="N167" s="266">
        <f t="shared" si="9"/>
        <v>34611.927559663069</v>
      </c>
    </row>
    <row r="168" spans="5:18" x14ac:dyDescent="0.25">
      <c r="E168" s="36" t="s">
        <v>43</v>
      </c>
      <c r="F168" s="37">
        <v>1500</v>
      </c>
      <c r="G168" s="38">
        <v>45300</v>
      </c>
      <c r="H168" s="630">
        <v>45990</v>
      </c>
      <c r="I168" s="535">
        <v>231100.93</v>
      </c>
      <c r="J168" s="144">
        <f t="shared" si="6"/>
        <v>0.19601825055398955</v>
      </c>
      <c r="K168" s="631">
        <f t="shared" si="8"/>
        <v>0.1990039590061364</v>
      </c>
      <c r="L168" s="38">
        <v>68017950</v>
      </c>
      <c r="M168" s="32">
        <f t="shared" si="7"/>
        <v>294.02737583098434</v>
      </c>
      <c r="N168" s="266">
        <f t="shared" si="9"/>
        <v>34905.954935494054</v>
      </c>
    </row>
    <row r="169" spans="5:18" x14ac:dyDescent="0.25">
      <c r="E169" s="36" t="s">
        <v>44</v>
      </c>
      <c r="F169" s="37">
        <v>5</v>
      </c>
      <c r="G169" s="38">
        <v>48500</v>
      </c>
      <c r="H169" s="630">
        <v>50000</v>
      </c>
      <c r="I169" s="535">
        <v>235012.53</v>
      </c>
      <c r="J169" s="144">
        <f t="shared" ref="J169:J232" si="10">G169/I169</f>
        <v>0.20637197514532524</v>
      </c>
      <c r="K169" s="631">
        <f t="shared" si="8"/>
        <v>0.21275461355188169</v>
      </c>
      <c r="L169" s="38">
        <v>242742.50099999999</v>
      </c>
      <c r="M169" s="32">
        <f t="shared" ref="M169:M232" si="11">F169*J169</f>
        <v>1.0318598757266262</v>
      </c>
      <c r="N169" s="266">
        <f t="shared" si="9"/>
        <v>34906.986795369783</v>
      </c>
    </row>
    <row r="170" spans="5:18" x14ac:dyDescent="0.25">
      <c r="E170" s="36" t="s">
        <v>44</v>
      </c>
      <c r="F170" s="37">
        <v>1500</v>
      </c>
      <c r="G170" s="38">
        <v>47500</v>
      </c>
      <c r="H170" s="630">
        <v>50000</v>
      </c>
      <c r="I170" s="535">
        <v>235012.53</v>
      </c>
      <c r="J170" s="144">
        <f t="shared" si="10"/>
        <v>0.20211688287428758</v>
      </c>
      <c r="K170" s="631">
        <f t="shared" si="8"/>
        <v>0.21275461355188169</v>
      </c>
      <c r="L170" s="38">
        <v>71321250</v>
      </c>
      <c r="M170" s="32">
        <f t="shared" si="11"/>
        <v>303.17532431143138</v>
      </c>
      <c r="N170" s="266">
        <f t="shared" si="9"/>
        <v>35210.162119681212</v>
      </c>
    </row>
    <row r="171" spans="5:18" x14ac:dyDescent="0.25">
      <c r="E171" s="36" t="s">
        <v>45</v>
      </c>
      <c r="F171" s="37">
        <v>250</v>
      </c>
      <c r="G171" s="38">
        <v>48050</v>
      </c>
      <c r="H171" s="630">
        <v>49000</v>
      </c>
      <c r="I171" s="535">
        <v>245081.79</v>
      </c>
      <c r="J171" s="144">
        <f t="shared" si="10"/>
        <v>0.1960569979515818</v>
      </c>
      <c r="K171" s="631">
        <f t="shared" si="8"/>
        <v>0.19993325493501576</v>
      </c>
      <c r="L171" s="38">
        <v>12024512.5</v>
      </c>
      <c r="M171" s="32">
        <f t="shared" si="11"/>
        <v>49.014249487895448</v>
      </c>
      <c r="N171" s="266">
        <f t="shared" si="9"/>
        <v>35259.176369169109</v>
      </c>
      <c r="Q171" s="633"/>
      <c r="R171" s="634"/>
    </row>
    <row r="172" spans="5:18" x14ac:dyDescent="0.25">
      <c r="E172" s="36" t="s">
        <v>45</v>
      </c>
      <c r="F172" s="37">
        <v>50</v>
      </c>
      <c r="G172" s="38">
        <v>47800</v>
      </c>
      <c r="H172" s="630">
        <v>49000</v>
      </c>
      <c r="I172" s="535">
        <v>245081.79</v>
      </c>
      <c r="J172" s="144">
        <f t="shared" si="10"/>
        <v>0.19503693032436231</v>
      </c>
      <c r="K172" s="631">
        <f t="shared" si="8"/>
        <v>0.19993325493501576</v>
      </c>
      <c r="L172" s="38">
        <v>2392390</v>
      </c>
      <c r="M172" s="32">
        <f t="shared" si="11"/>
        <v>9.7518465162181158</v>
      </c>
      <c r="N172" s="266">
        <f t="shared" si="9"/>
        <v>35268.92821568533</v>
      </c>
      <c r="Q172" s="633"/>
      <c r="R172" s="634"/>
    </row>
    <row r="173" spans="5:18" x14ac:dyDescent="0.25">
      <c r="E173" s="36" t="s">
        <v>45</v>
      </c>
      <c r="F173" s="37">
        <v>137</v>
      </c>
      <c r="G173" s="38">
        <v>47800</v>
      </c>
      <c r="H173" s="630">
        <v>49000</v>
      </c>
      <c r="I173" s="535">
        <v>245081.79</v>
      </c>
      <c r="J173" s="144">
        <f t="shared" si="10"/>
        <v>0.19503693032436231</v>
      </c>
      <c r="K173" s="631">
        <f t="shared" si="8"/>
        <v>0.19993325493501576</v>
      </c>
      <c r="L173" s="38">
        <v>6555148.5999999996</v>
      </c>
      <c r="M173" s="32">
        <f t="shared" si="11"/>
        <v>26.720059454437635</v>
      </c>
      <c r="N173" s="266">
        <f t="shared" si="9"/>
        <v>35295.648275139771</v>
      </c>
      <c r="Q173" s="633"/>
      <c r="R173" s="634"/>
    </row>
    <row r="174" spans="5:18" x14ac:dyDescent="0.25">
      <c r="E174" s="36" t="s">
        <v>46</v>
      </c>
      <c r="F174" s="37">
        <v>385</v>
      </c>
      <c r="G174" s="38">
        <v>48500</v>
      </c>
      <c r="H174" s="630">
        <v>48050</v>
      </c>
      <c r="I174" s="535">
        <v>252313.95</v>
      </c>
      <c r="J174" s="144">
        <f t="shared" si="10"/>
        <v>0.19222084232758432</v>
      </c>
      <c r="K174" s="631">
        <f t="shared" si="8"/>
        <v>0.1904373499760913</v>
      </c>
      <c r="L174" s="38">
        <v>18691172.5</v>
      </c>
      <c r="M174" s="32">
        <f t="shared" si="11"/>
        <v>74.00502429611997</v>
      </c>
      <c r="N174" s="266">
        <f t="shared" si="9"/>
        <v>35369.653299435893</v>
      </c>
      <c r="Q174" s="633"/>
      <c r="R174" s="634"/>
    </row>
    <row r="175" spans="5:18" x14ac:dyDescent="0.25">
      <c r="E175" s="36" t="s">
        <v>46</v>
      </c>
      <c r="F175" s="37">
        <v>110</v>
      </c>
      <c r="G175" s="38">
        <v>48500</v>
      </c>
      <c r="H175" s="630">
        <v>48050</v>
      </c>
      <c r="I175" s="535">
        <v>252313.95</v>
      </c>
      <c r="J175" s="144">
        <f t="shared" si="10"/>
        <v>0.19222084232758432</v>
      </c>
      <c r="K175" s="631">
        <f t="shared" si="8"/>
        <v>0.1904373499760913</v>
      </c>
      <c r="L175" s="38">
        <v>5340335</v>
      </c>
      <c r="M175" s="32">
        <f t="shared" si="11"/>
        <v>21.144292656034274</v>
      </c>
      <c r="N175" s="266">
        <f t="shared" si="9"/>
        <v>35390.797592091927</v>
      </c>
      <c r="Q175" s="633"/>
      <c r="R175" s="634"/>
    </row>
    <row r="176" spans="5:18" x14ac:dyDescent="0.25">
      <c r="E176" s="36" t="s">
        <v>46</v>
      </c>
      <c r="F176" s="37">
        <v>3349</v>
      </c>
      <c r="G176" s="38">
        <v>48850</v>
      </c>
      <c r="H176" s="630">
        <v>48050</v>
      </c>
      <c r="I176" s="535">
        <v>252313.95</v>
      </c>
      <c r="J176" s="144">
        <f t="shared" si="10"/>
        <v>0.19360800304541226</v>
      </c>
      <c r="K176" s="631">
        <f t="shared" si="8"/>
        <v>0.1904373499760913</v>
      </c>
      <c r="L176" s="38">
        <v>163762248.65000001</v>
      </c>
      <c r="M176" s="32">
        <f t="shared" si="11"/>
        <v>648.39320219908564</v>
      </c>
      <c r="N176" s="266">
        <f t="shared" si="9"/>
        <v>36039.190794291011</v>
      </c>
      <c r="Q176" s="633"/>
      <c r="R176" s="634"/>
    </row>
    <row r="177" spans="5:18" x14ac:dyDescent="0.25">
      <c r="E177" s="36" t="s">
        <v>47</v>
      </c>
      <c r="F177" s="37">
        <v>888</v>
      </c>
      <c r="G177" s="38">
        <v>58000</v>
      </c>
      <c r="H177" s="630">
        <v>57800.01</v>
      </c>
      <c r="I177" s="535">
        <v>258712.02</v>
      </c>
      <c r="J177" s="144">
        <f t="shared" si="10"/>
        <v>0.22418749619750949</v>
      </c>
      <c r="K177" s="631">
        <f t="shared" si="8"/>
        <v>0.22341447451881055</v>
      </c>
      <c r="L177" s="38">
        <v>51555504</v>
      </c>
      <c r="M177" s="32">
        <f t="shared" si="11"/>
        <v>199.07849662338842</v>
      </c>
      <c r="N177" s="266">
        <f t="shared" si="9"/>
        <v>36238.269290914403</v>
      </c>
      <c r="Q177" s="633"/>
      <c r="R177" s="634"/>
    </row>
    <row r="178" spans="5:18" x14ac:dyDescent="0.25">
      <c r="E178" s="36" t="s">
        <v>47</v>
      </c>
      <c r="F178" s="37">
        <v>500</v>
      </c>
      <c r="G178" s="38">
        <v>58000</v>
      </c>
      <c r="H178" s="630">
        <v>57800.01</v>
      </c>
      <c r="I178" s="535">
        <v>258712.02</v>
      </c>
      <c r="J178" s="144">
        <f t="shared" si="10"/>
        <v>0.22418749619750949</v>
      </c>
      <c r="K178" s="631">
        <f t="shared" si="8"/>
        <v>0.22341447451881055</v>
      </c>
      <c r="L178" s="38">
        <v>29029000</v>
      </c>
      <c r="M178" s="32">
        <f t="shared" si="11"/>
        <v>112.09374809875474</v>
      </c>
      <c r="N178" s="266">
        <f t="shared" si="9"/>
        <v>36350.363039013158</v>
      </c>
      <c r="Q178" s="633"/>
      <c r="R178" s="634"/>
    </row>
    <row r="179" spans="5:18" x14ac:dyDescent="0.25">
      <c r="E179" s="36" t="s">
        <v>47</v>
      </c>
      <c r="F179" s="37">
        <v>3612</v>
      </c>
      <c r="G179" s="38">
        <v>58000</v>
      </c>
      <c r="H179" s="630">
        <v>57800.01</v>
      </c>
      <c r="I179" s="535">
        <v>258712.02</v>
      </c>
      <c r="J179" s="144">
        <f t="shared" si="10"/>
        <v>0.22418749619750949</v>
      </c>
      <c r="K179" s="631">
        <f t="shared" si="8"/>
        <v>0.22341447451881055</v>
      </c>
      <c r="L179" s="38">
        <v>209705496</v>
      </c>
      <c r="M179" s="32">
        <f t="shared" si="11"/>
        <v>809.76523626540427</v>
      </c>
      <c r="N179" s="266">
        <f t="shared" si="9"/>
        <v>37160.128275278563</v>
      </c>
      <c r="Q179" s="633"/>
      <c r="R179" s="634"/>
    </row>
    <row r="180" spans="5:18" x14ac:dyDescent="0.25">
      <c r="E180" s="36" t="s">
        <v>48</v>
      </c>
      <c r="F180" s="37">
        <v>78</v>
      </c>
      <c r="G180" s="38">
        <v>56000</v>
      </c>
      <c r="H180" s="630">
        <v>57800</v>
      </c>
      <c r="I180" s="535">
        <v>265883.7</v>
      </c>
      <c r="J180" s="144">
        <f t="shared" si="10"/>
        <v>0.2106184019554414</v>
      </c>
      <c r="K180" s="631">
        <f t="shared" si="8"/>
        <v>0.21738827916115203</v>
      </c>
      <c r="L180" s="38">
        <v>4372368</v>
      </c>
      <c r="M180" s="32">
        <f t="shared" si="11"/>
        <v>16.428235352524428</v>
      </c>
      <c r="N180" s="266">
        <f t="shared" si="9"/>
        <v>37176.55651063109</v>
      </c>
      <c r="Q180" s="633"/>
      <c r="R180" s="634"/>
    </row>
    <row r="181" spans="5:18" x14ac:dyDescent="0.25">
      <c r="E181" s="36" t="s">
        <v>48</v>
      </c>
      <c r="F181" s="37">
        <v>400</v>
      </c>
      <c r="G181" s="38">
        <v>57900</v>
      </c>
      <c r="H181" s="630">
        <v>57800</v>
      </c>
      <c r="I181" s="535">
        <v>265883.7</v>
      </c>
      <c r="J181" s="144">
        <f t="shared" si="10"/>
        <v>0.21776438345035817</v>
      </c>
      <c r="K181" s="631">
        <f t="shared" si="8"/>
        <v>0.21738827916115203</v>
      </c>
      <c r="L181" s="38">
        <v>23183160</v>
      </c>
      <c r="M181" s="32">
        <f t="shared" si="11"/>
        <v>87.10575338014327</v>
      </c>
      <c r="N181" s="266">
        <f t="shared" si="9"/>
        <v>37263.662264011233</v>
      </c>
      <c r="Q181" s="633"/>
      <c r="R181" s="634"/>
    </row>
    <row r="182" spans="5:18" x14ac:dyDescent="0.25">
      <c r="E182" s="36" t="s">
        <v>48</v>
      </c>
      <c r="F182" s="37">
        <v>9</v>
      </c>
      <c r="G182" s="38">
        <v>57900</v>
      </c>
      <c r="H182" s="630">
        <v>57800</v>
      </c>
      <c r="I182" s="535">
        <v>265883.7</v>
      </c>
      <c r="J182" s="144">
        <f t="shared" si="10"/>
        <v>0.21776438345035817</v>
      </c>
      <c r="K182" s="631">
        <f t="shared" si="8"/>
        <v>0.21738827916115203</v>
      </c>
      <c r="L182" s="38">
        <v>521621.10100000002</v>
      </c>
      <c r="M182" s="32">
        <f t="shared" si="11"/>
        <v>1.9598794510532236</v>
      </c>
      <c r="N182" s="266">
        <f t="shared" si="9"/>
        <v>37265.622143462286</v>
      </c>
      <c r="Q182" s="633"/>
      <c r="R182" s="634"/>
    </row>
    <row r="183" spans="5:18" x14ac:dyDescent="0.25">
      <c r="E183" s="36" t="s">
        <v>48</v>
      </c>
      <c r="F183" s="37">
        <v>13</v>
      </c>
      <c r="G183" s="38">
        <v>57900</v>
      </c>
      <c r="H183" s="630">
        <v>57800</v>
      </c>
      <c r="I183" s="535">
        <v>265883.7</v>
      </c>
      <c r="J183" s="144">
        <f t="shared" si="10"/>
        <v>0.21776438345035817</v>
      </c>
      <c r="K183" s="631">
        <f t="shared" si="8"/>
        <v>0.21738827916115203</v>
      </c>
      <c r="L183" s="38">
        <v>753452.70099999988</v>
      </c>
      <c r="M183" s="32">
        <f t="shared" si="11"/>
        <v>2.8309369848546564</v>
      </c>
      <c r="N183" s="266">
        <f t="shared" si="9"/>
        <v>37268.453080447143</v>
      </c>
      <c r="Q183" s="633"/>
      <c r="R183" s="634"/>
    </row>
    <row r="184" spans="5:18" x14ac:dyDescent="0.25">
      <c r="E184" s="36" t="s">
        <v>49</v>
      </c>
      <c r="F184" s="37">
        <v>500</v>
      </c>
      <c r="G184" s="38">
        <v>58000</v>
      </c>
      <c r="H184" s="630">
        <v>58000</v>
      </c>
      <c r="I184" s="535">
        <v>268022.76</v>
      </c>
      <c r="J184" s="144">
        <f t="shared" si="10"/>
        <v>0.21639953263670592</v>
      </c>
      <c r="K184" s="631">
        <f t="shared" si="8"/>
        <v>0.21639953263670592</v>
      </c>
      <c r="L184" s="38">
        <v>29029000</v>
      </c>
      <c r="M184" s="32">
        <f t="shared" si="11"/>
        <v>108.19976631835296</v>
      </c>
      <c r="N184" s="266">
        <f t="shared" si="9"/>
        <v>37376.652846765493</v>
      </c>
      <c r="Q184" s="633"/>
      <c r="R184" s="634"/>
    </row>
    <row r="185" spans="5:18" x14ac:dyDescent="0.25">
      <c r="E185" s="36" t="s">
        <v>50</v>
      </c>
      <c r="F185" s="37">
        <v>300</v>
      </c>
      <c r="G185" s="38">
        <v>57000</v>
      </c>
      <c r="H185" s="630">
        <v>60000</v>
      </c>
      <c r="I185" s="535">
        <v>268022.76</v>
      </c>
      <c r="J185" s="144">
        <f t="shared" si="10"/>
        <v>0.21266850621193512</v>
      </c>
      <c r="K185" s="631">
        <f t="shared" si="8"/>
        <v>0.22386158548624752</v>
      </c>
      <c r="L185" s="38">
        <v>17117100</v>
      </c>
      <c r="M185" s="32">
        <f t="shared" si="11"/>
        <v>63.800551863580537</v>
      </c>
      <c r="N185" s="266">
        <f t="shared" si="9"/>
        <v>37440.453398629077</v>
      </c>
      <c r="Q185" s="633"/>
      <c r="R185" s="634"/>
    </row>
    <row r="186" spans="5:18" x14ac:dyDescent="0.25">
      <c r="E186" s="36" t="s">
        <v>50</v>
      </c>
      <c r="F186" s="37">
        <v>100</v>
      </c>
      <c r="G186" s="38">
        <v>57000</v>
      </c>
      <c r="H186" s="630">
        <v>60000</v>
      </c>
      <c r="I186" s="535">
        <v>268022.76</v>
      </c>
      <c r="J186" s="144">
        <f t="shared" si="10"/>
        <v>0.21266850621193512</v>
      </c>
      <c r="K186" s="631">
        <f t="shared" si="8"/>
        <v>0.22386158548624752</v>
      </c>
      <c r="L186" s="38">
        <v>5705700</v>
      </c>
      <c r="M186" s="32">
        <f t="shared" si="11"/>
        <v>21.266850621193512</v>
      </c>
      <c r="N186" s="266">
        <f t="shared" si="9"/>
        <v>37461.720249250269</v>
      </c>
      <c r="Q186" s="633"/>
      <c r="R186" s="634"/>
    </row>
    <row r="187" spans="5:18" x14ac:dyDescent="0.25">
      <c r="E187" s="36" t="s">
        <v>50</v>
      </c>
      <c r="F187" s="37">
        <v>4</v>
      </c>
      <c r="G187" s="38">
        <v>57000</v>
      </c>
      <c r="H187" s="630">
        <v>60000</v>
      </c>
      <c r="I187" s="535">
        <v>268022.76</v>
      </c>
      <c r="J187" s="144">
        <f t="shared" si="10"/>
        <v>0.21266850621193512</v>
      </c>
      <c r="K187" s="631">
        <f t="shared" si="8"/>
        <v>0.22386158548624752</v>
      </c>
      <c r="L187" s="38">
        <v>228228.00099999999</v>
      </c>
      <c r="M187" s="32">
        <f t="shared" si="11"/>
        <v>0.85067402484774046</v>
      </c>
      <c r="N187" s="266">
        <f t="shared" si="9"/>
        <v>37462.570923275118</v>
      </c>
      <c r="Q187" s="633"/>
      <c r="R187" s="634"/>
    </row>
    <row r="188" spans="5:18" x14ac:dyDescent="0.25">
      <c r="E188" s="36" t="s">
        <v>50</v>
      </c>
      <c r="F188" s="37">
        <v>13</v>
      </c>
      <c r="G188" s="38">
        <v>57000</v>
      </c>
      <c r="H188" s="630">
        <v>60000</v>
      </c>
      <c r="I188" s="535">
        <v>268022.76</v>
      </c>
      <c r="J188" s="144">
        <f t="shared" si="10"/>
        <v>0.21266850621193512</v>
      </c>
      <c r="K188" s="631">
        <f t="shared" si="8"/>
        <v>0.22386158548624752</v>
      </c>
      <c r="L188" s="38">
        <v>741741.00100000005</v>
      </c>
      <c r="M188" s="32">
        <f t="shared" si="11"/>
        <v>2.7646905807551567</v>
      </c>
      <c r="N188" s="266">
        <f t="shared" si="9"/>
        <v>37465.335613855874</v>
      </c>
      <c r="Q188" s="633"/>
      <c r="R188" s="634"/>
    </row>
    <row r="189" spans="5:18" x14ac:dyDescent="0.25">
      <c r="E189" s="36" t="s">
        <v>51</v>
      </c>
      <c r="F189" s="37">
        <v>500</v>
      </c>
      <c r="G189" s="38">
        <v>58001</v>
      </c>
      <c r="H189" s="630">
        <v>60000</v>
      </c>
      <c r="I189" s="535">
        <v>265980.03999999998</v>
      </c>
      <c r="J189" s="144">
        <f t="shared" si="10"/>
        <v>0.21806523527103766</v>
      </c>
      <c r="K189" s="631">
        <f t="shared" si="8"/>
        <v>0.22558083681768001</v>
      </c>
      <c r="L189" s="38">
        <v>29029500.5</v>
      </c>
      <c r="M189" s="32">
        <f t="shared" si="11"/>
        <v>109.03261763551883</v>
      </c>
      <c r="N189" s="266">
        <f t="shared" si="9"/>
        <v>37574.368231491389</v>
      </c>
      <c r="Q189" s="633"/>
      <c r="R189" s="634"/>
    </row>
    <row r="190" spans="5:18" x14ac:dyDescent="0.25">
      <c r="E190" s="36" t="s">
        <v>52</v>
      </c>
      <c r="F190" s="37">
        <v>58</v>
      </c>
      <c r="G190" s="38">
        <v>59000</v>
      </c>
      <c r="H190" s="630">
        <v>78000</v>
      </c>
      <c r="I190" s="535">
        <v>268581.06</v>
      </c>
      <c r="J190" s="144">
        <f t="shared" si="10"/>
        <v>0.21967297321709878</v>
      </c>
      <c r="K190" s="631">
        <f t="shared" si="8"/>
        <v>0.29041511713446955</v>
      </c>
      <c r="L190" s="38">
        <v>3425422</v>
      </c>
      <c r="M190" s="32">
        <f t="shared" si="11"/>
        <v>12.74103244659173</v>
      </c>
      <c r="N190" s="266">
        <f t="shared" si="9"/>
        <v>37587.109263937979</v>
      </c>
      <c r="Q190" s="633"/>
      <c r="R190" s="634"/>
    </row>
    <row r="191" spans="5:18" x14ac:dyDescent="0.25">
      <c r="E191" s="36" t="s">
        <v>52</v>
      </c>
      <c r="F191" s="37">
        <v>300</v>
      </c>
      <c r="G191" s="38">
        <v>59000</v>
      </c>
      <c r="H191" s="630">
        <v>78000</v>
      </c>
      <c r="I191" s="535">
        <v>268581.06</v>
      </c>
      <c r="J191" s="144">
        <f t="shared" si="10"/>
        <v>0.21967297321709878</v>
      </c>
      <c r="K191" s="631">
        <f t="shared" si="8"/>
        <v>0.29041511713446955</v>
      </c>
      <c r="L191" s="38">
        <v>17717700</v>
      </c>
      <c r="M191" s="32">
        <f t="shared" si="11"/>
        <v>65.901891965129636</v>
      </c>
      <c r="N191" s="266">
        <f t="shared" si="9"/>
        <v>37653.011155903107</v>
      </c>
      <c r="Q191" s="633"/>
      <c r="R191" s="634"/>
    </row>
    <row r="192" spans="5:18" x14ac:dyDescent="0.25">
      <c r="E192" s="36" t="s">
        <v>53</v>
      </c>
      <c r="F192" s="37">
        <v>222</v>
      </c>
      <c r="G192" s="38">
        <v>60000</v>
      </c>
      <c r="H192" s="630">
        <v>62500</v>
      </c>
      <c r="I192" s="535">
        <v>278022.71999999997</v>
      </c>
      <c r="J192" s="144">
        <f t="shared" si="10"/>
        <v>0.21580970073237182</v>
      </c>
      <c r="K192" s="631">
        <f t="shared" si="8"/>
        <v>0.22480177159622064</v>
      </c>
      <c r="L192" s="38">
        <v>13333320</v>
      </c>
      <c r="M192" s="32">
        <f t="shared" si="11"/>
        <v>47.909753562586545</v>
      </c>
      <c r="N192" s="266">
        <f t="shared" si="9"/>
        <v>37700.920909465691</v>
      </c>
      <c r="Q192" s="633"/>
      <c r="R192" s="634"/>
    </row>
    <row r="193" spans="5:18" x14ac:dyDescent="0.25">
      <c r="E193" s="36" t="s">
        <v>53</v>
      </c>
      <c r="F193" s="37">
        <v>278</v>
      </c>
      <c r="G193" s="38">
        <v>60000</v>
      </c>
      <c r="H193" s="630">
        <v>62500</v>
      </c>
      <c r="I193" s="535">
        <v>278022.71999999997</v>
      </c>
      <c r="J193" s="144">
        <f t="shared" si="10"/>
        <v>0.21580970073237182</v>
      </c>
      <c r="K193" s="631">
        <f t="shared" si="8"/>
        <v>0.22480177159622064</v>
      </c>
      <c r="L193" s="38">
        <v>16696680</v>
      </c>
      <c r="M193" s="32">
        <f t="shared" si="11"/>
        <v>59.995096803599367</v>
      </c>
      <c r="N193" s="266">
        <f t="shared" si="9"/>
        <v>37760.91600626929</v>
      </c>
      <c r="Q193" s="633"/>
      <c r="R193" s="634"/>
    </row>
    <row r="194" spans="5:18" x14ac:dyDescent="0.25">
      <c r="E194" s="36" t="s">
        <v>54</v>
      </c>
      <c r="F194" s="37">
        <v>500</v>
      </c>
      <c r="G194" s="38">
        <v>62500</v>
      </c>
      <c r="H194" s="630">
        <v>63000</v>
      </c>
      <c r="I194" s="535">
        <v>294729.01</v>
      </c>
      <c r="J194" s="144">
        <f t="shared" si="10"/>
        <v>0.21205920652330762</v>
      </c>
      <c r="K194" s="631">
        <f t="shared" ref="K194:K257" si="12">H194/I194</f>
        <v>0.21375568017549409</v>
      </c>
      <c r="L194" s="38">
        <v>31281250</v>
      </c>
      <c r="M194" s="32">
        <f t="shared" si="11"/>
        <v>106.0296032616538</v>
      </c>
      <c r="N194" s="266">
        <f t="shared" si="9"/>
        <v>37866.945609530943</v>
      </c>
      <c r="Q194" s="633"/>
      <c r="R194" s="634"/>
    </row>
    <row r="195" spans="5:18" x14ac:dyDescent="0.25">
      <c r="E195" s="36" t="s">
        <v>55</v>
      </c>
      <c r="F195" s="37">
        <v>34</v>
      </c>
      <c r="G195" s="38">
        <v>62499.99</v>
      </c>
      <c r="H195" s="630">
        <v>65000</v>
      </c>
      <c r="I195" s="535">
        <v>294729.01</v>
      </c>
      <c r="J195" s="144">
        <f t="shared" si="10"/>
        <v>0.21205917259383458</v>
      </c>
      <c r="K195" s="631">
        <f t="shared" si="12"/>
        <v>0.22054157478423994</v>
      </c>
      <c r="L195" s="38">
        <v>2127124.6596600004</v>
      </c>
      <c r="M195" s="32">
        <f t="shared" si="11"/>
        <v>7.2100118681903762</v>
      </c>
      <c r="N195" s="266">
        <f t="shared" si="9"/>
        <v>37874.155621399135</v>
      </c>
      <c r="Q195" s="633"/>
      <c r="R195" s="634"/>
    </row>
    <row r="196" spans="5:18" x14ac:dyDescent="0.25">
      <c r="E196" s="36" t="s">
        <v>55</v>
      </c>
      <c r="F196" s="37">
        <v>60</v>
      </c>
      <c r="G196" s="38">
        <v>62500</v>
      </c>
      <c r="H196" s="630">
        <v>65000</v>
      </c>
      <c r="I196" s="535">
        <v>294729.01</v>
      </c>
      <c r="J196" s="144">
        <f t="shared" si="10"/>
        <v>0.21205920652330762</v>
      </c>
      <c r="K196" s="631">
        <f t="shared" si="12"/>
        <v>0.22054157478423994</v>
      </c>
      <c r="L196" s="38">
        <v>3753750</v>
      </c>
      <c r="M196" s="32">
        <f t="shared" si="11"/>
        <v>12.723552391398457</v>
      </c>
      <c r="N196" s="266">
        <f t="shared" ref="N196:N259" si="13">N195+M196</f>
        <v>37886.879173790534</v>
      </c>
      <c r="Q196" s="633"/>
      <c r="R196" s="634"/>
    </row>
    <row r="197" spans="5:18" x14ac:dyDescent="0.25">
      <c r="E197" s="36" t="s">
        <v>55</v>
      </c>
      <c r="F197" s="37">
        <v>500</v>
      </c>
      <c r="G197" s="38">
        <v>62500</v>
      </c>
      <c r="H197" s="630">
        <v>65000</v>
      </c>
      <c r="I197" s="535">
        <v>294729.01</v>
      </c>
      <c r="J197" s="144">
        <f t="shared" si="10"/>
        <v>0.21205920652330762</v>
      </c>
      <c r="K197" s="631">
        <f t="shared" si="12"/>
        <v>0.22054157478423994</v>
      </c>
      <c r="L197" s="38">
        <v>31281250</v>
      </c>
      <c r="M197" s="32">
        <f t="shared" si="11"/>
        <v>106.0296032616538</v>
      </c>
      <c r="N197" s="266">
        <f t="shared" si="13"/>
        <v>37992.908777052187</v>
      </c>
      <c r="Q197" s="633"/>
      <c r="R197" s="634"/>
    </row>
    <row r="198" spans="5:18" x14ac:dyDescent="0.25">
      <c r="E198" s="36" t="s">
        <v>55</v>
      </c>
      <c r="F198" s="37">
        <v>500</v>
      </c>
      <c r="G198" s="38">
        <v>62500</v>
      </c>
      <c r="H198" s="630">
        <v>65000</v>
      </c>
      <c r="I198" s="535">
        <v>294729.01</v>
      </c>
      <c r="J198" s="144">
        <f t="shared" si="10"/>
        <v>0.21205920652330762</v>
      </c>
      <c r="K198" s="631">
        <f t="shared" si="12"/>
        <v>0.22054157478423994</v>
      </c>
      <c r="L198" s="38">
        <v>31281250</v>
      </c>
      <c r="M198" s="32">
        <f t="shared" si="11"/>
        <v>106.0296032616538</v>
      </c>
      <c r="N198" s="266">
        <f t="shared" si="13"/>
        <v>38098.938380313841</v>
      </c>
      <c r="Q198" s="633"/>
      <c r="R198" s="634"/>
    </row>
    <row r="199" spans="5:18" x14ac:dyDescent="0.25">
      <c r="E199" s="36" t="s">
        <v>55</v>
      </c>
      <c r="F199" s="37">
        <v>1906</v>
      </c>
      <c r="G199" s="38">
        <v>62500</v>
      </c>
      <c r="H199" s="630">
        <v>65000</v>
      </c>
      <c r="I199" s="535">
        <v>294729.01</v>
      </c>
      <c r="J199" s="144">
        <f t="shared" si="10"/>
        <v>0.21205920652330762</v>
      </c>
      <c r="K199" s="631">
        <f t="shared" si="12"/>
        <v>0.22054157478423994</v>
      </c>
      <c r="L199" s="38">
        <v>119244125</v>
      </c>
      <c r="M199" s="32">
        <f t="shared" si="11"/>
        <v>404.18484763342434</v>
      </c>
      <c r="N199" s="266">
        <f t="shared" si="13"/>
        <v>38503.123227947268</v>
      </c>
      <c r="Q199" s="633"/>
      <c r="R199" s="634"/>
    </row>
    <row r="200" spans="5:18" x14ac:dyDescent="0.25">
      <c r="E200" s="36" t="s">
        <v>56</v>
      </c>
      <c r="F200" s="37">
        <v>500</v>
      </c>
      <c r="G200" s="38">
        <v>63000</v>
      </c>
      <c r="H200" s="630">
        <v>66500</v>
      </c>
      <c r="I200" s="535">
        <v>280012.53000000003</v>
      </c>
      <c r="J200" s="144">
        <f t="shared" si="10"/>
        <v>0.22498993170055637</v>
      </c>
      <c r="K200" s="631">
        <f t="shared" si="12"/>
        <v>0.23748937235058729</v>
      </c>
      <c r="L200" s="38">
        <v>31531500</v>
      </c>
      <c r="M200" s="32">
        <f t="shared" si="11"/>
        <v>112.49496585027818</v>
      </c>
      <c r="N200" s="266">
        <f t="shared" si="13"/>
        <v>38615.618193797549</v>
      </c>
      <c r="Q200" s="633"/>
      <c r="R200" s="634"/>
    </row>
    <row r="201" spans="5:18" x14ac:dyDescent="0.25">
      <c r="E201" s="36" t="s">
        <v>56</v>
      </c>
      <c r="F201" s="37">
        <v>500</v>
      </c>
      <c r="G201" s="38">
        <v>63000</v>
      </c>
      <c r="H201" s="630">
        <v>66500</v>
      </c>
      <c r="I201" s="535">
        <v>280012.53000000003</v>
      </c>
      <c r="J201" s="144">
        <f t="shared" si="10"/>
        <v>0.22498993170055637</v>
      </c>
      <c r="K201" s="631">
        <f t="shared" si="12"/>
        <v>0.23748937235058729</v>
      </c>
      <c r="L201" s="38">
        <v>31531500</v>
      </c>
      <c r="M201" s="32">
        <f t="shared" si="11"/>
        <v>112.49496585027818</v>
      </c>
      <c r="N201" s="266">
        <f t="shared" si="13"/>
        <v>38728.11315964783</v>
      </c>
      <c r="Q201" s="633"/>
      <c r="R201" s="634"/>
    </row>
    <row r="202" spans="5:18" x14ac:dyDescent="0.25">
      <c r="E202" s="36" t="s">
        <v>57</v>
      </c>
      <c r="F202" s="37">
        <v>492</v>
      </c>
      <c r="G202" s="38">
        <v>62500</v>
      </c>
      <c r="H202" s="630">
        <v>60000</v>
      </c>
      <c r="I202" s="535">
        <v>285012.42</v>
      </c>
      <c r="J202" s="144">
        <f t="shared" si="10"/>
        <v>0.21928868924378805</v>
      </c>
      <c r="K202" s="631">
        <f t="shared" si="12"/>
        <v>0.21051714167403654</v>
      </c>
      <c r="L202" s="38">
        <v>30780750</v>
      </c>
      <c r="M202" s="32">
        <f t="shared" si="11"/>
        <v>107.89003510794372</v>
      </c>
      <c r="N202" s="266">
        <f t="shared" si="13"/>
        <v>38836.003194755773</v>
      </c>
      <c r="Q202" s="633"/>
      <c r="R202" s="634"/>
    </row>
    <row r="203" spans="5:18" x14ac:dyDescent="0.25">
      <c r="E203" s="36" t="s">
        <v>57</v>
      </c>
      <c r="F203" s="37">
        <v>287</v>
      </c>
      <c r="G203" s="38">
        <v>64000</v>
      </c>
      <c r="H203" s="630">
        <v>60000</v>
      </c>
      <c r="I203" s="535">
        <v>285012.42</v>
      </c>
      <c r="J203" s="144">
        <f t="shared" si="10"/>
        <v>0.22455161778563898</v>
      </c>
      <c r="K203" s="631">
        <f t="shared" si="12"/>
        <v>0.21051714167403654</v>
      </c>
      <c r="L203" s="38">
        <v>18386368</v>
      </c>
      <c r="M203" s="32">
        <f t="shared" si="11"/>
        <v>64.446314304478392</v>
      </c>
      <c r="N203" s="266">
        <f t="shared" si="13"/>
        <v>38900.44950906025</v>
      </c>
      <c r="Q203" s="633"/>
      <c r="R203" s="634"/>
    </row>
    <row r="204" spans="5:18" x14ac:dyDescent="0.25">
      <c r="E204" s="36" t="s">
        <v>57</v>
      </c>
      <c r="F204" s="37">
        <v>1651</v>
      </c>
      <c r="G204" s="38">
        <v>64000.01</v>
      </c>
      <c r="H204" s="630">
        <v>60000</v>
      </c>
      <c r="I204" s="535">
        <v>285012.42</v>
      </c>
      <c r="J204" s="144">
        <f t="shared" si="10"/>
        <v>0.22455165287182927</v>
      </c>
      <c r="K204" s="631">
        <f t="shared" si="12"/>
        <v>0.21051714167403654</v>
      </c>
      <c r="L204" s="38">
        <v>105769680.52651002</v>
      </c>
      <c r="M204" s="32">
        <f t="shared" si="11"/>
        <v>370.73477889139014</v>
      </c>
      <c r="N204" s="266">
        <f t="shared" si="13"/>
        <v>39271.184287951641</v>
      </c>
      <c r="Q204" s="633"/>
      <c r="R204" s="634"/>
    </row>
    <row r="205" spans="5:18" x14ac:dyDescent="0.25">
      <c r="E205" s="36" t="s">
        <v>57</v>
      </c>
      <c r="F205" s="37">
        <v>1</v>
      </c>
      <c r="G205" s="38">
        <v>64000.01</v>
      </c>
      <c r="H205" s="630">
        <v>60000</v>
      </c>
      <c r="I205" s="535">
        <v>285012.42</v>
      </c>
      <c r="J205" s="144">
        <f t="shared" si="10"/>
        <v>0.22455165287182927</v>
      </c>
      <c r="K205" s="631">
        <f t="shared" si="12"/>
        <v>0.21051714167403654</v>
      </c>
      <c r="L205" s="38">
        <v>64064.011009999995</v>
      </c>
      <c r="M205" s="32">
        <f t="shared" si="11"/>
        <v>0.22455165287182927</v>
      </c>
      <c r="N205" s="266">
        <f t="shared" si="13"/>
        <v>39271.408839604512</v>
      </c>
      <c r="Q205" s="633"/>
      <c r="R205" s="634"/>
    </row>
    <row r="206" spans="5:18" x14ac:dyDescent="0.25">
      <c r="E206" s="36" t="s">
        <v>58</v>
      </c>
      <c r="F206" s="37">
        <v>378</v>
      </c>
      <c r="G206" s="38">
        <v>65500</v>
      </c>
      <c r="H206" s="630">
        <v>62000</v>
      </c>
      <c r="I206" s="535">
        <v>288953.82</v>
      </c>
      <c r="J206" s="144">
        <f t="shared" si="10"/>
        <v>0.22667982032561465</v>
      </c>
      <c r="K206" s="631">
        <f t="shared" si="12"/>
        <v>0.21456715817081082</v>
      </c>
      <c r="L206" s="38">
        <v>24783759</v>
      </c>
      <c r="M206" s="32">
        <f t="shared" si="11"/>
        <v>85.684972083082343</v>
      </c>
      <c r="N206" s="266">
        <f t="shared" si="13"/>
        <v>39357.093811687591</v>
      </c>
      <c r="Q206" s="633"/>
      <c r="R206" s="634"/>
    </row>
    <row r="207" spans="5:18" x14ac:dyDescent="0.25">
      <c r="E207" s="36" t="s">
        <v>59</v>
      </c>
      <c r="F207" s="37">
        <v>1000</v>
      </c>
      <c r="G207" s="38">
        <v>68000</v>
      </c>
      <c r="H207" s="630">
        <v>69000</v>
      </c>
      <c r="I207" s="535">
        <v>303054.13</v>
      </c>
      <c r="J207" s="144">
        <f t="shared" si="10"/>
        <v>0.22438235703964832</v>
      </c>
      <c r="K207" s="631">
        <f t="shared" si="12"/>
        <v>0.22768209758434904</v>
      </c>
      <c r="L207" s="38">
        <v>68068000</v>
      </c>
      <c r="M207" s="32">
        <f t="shared" si="11"/>
        <v>224.38235703964833</v>
      </c>
      <c r="N207" s="266">
        <f t="shared" si="13"/>
        <v>39581.47616872724</v>
      </c>
      <c r="Q207" s="633"/>
      <c r="R207" s="634"/>
    </row>
    <row r="208" spans="5:18" x14ac:dyDescent="0.25">
      <c r="E208" s="36" t="s">
        <v>60</v>
      </c>
      <c r="F208" s="37">
        <v>500</v>
      </c>
      <c r="G208" s="38">
        <v>68500</v>
      </c>
      <c r="H208" s="630">
        <v>75000</v>
      </c>
      <c r="I208" s="535">
        <v>310272.28999999998</v>
      </c>
      <c r="J208" s="144">
        <f t="shared" si="10"/>
        <v>0.22077382417875605</v>
      </c>
      <c r="K208" s="631">
        <f t="shared" si="12"/>
        <v>0.24172316515922193</v>
      </c>
      <c r="L208" s="38">
        <v>34284250</v>
      </c>
      <c r="M208" s="32">
        <f t="shared" si="11"/>
        <v>110.38691208937803</v>
      </c>
      <c r="N208" s="266">
        <f t="shared" si="13"/>
        <v>39691.86308081662</v>
      </c>
      <c r="Q208" s="633"/>
      <c r="R208" s="634"/>
    </row>
    <row r="209" spans="5:18" x14ac:dyDescent="0.25">
      <c r="E209" s="36" t="s">
        <v>61</v>
      </c>
      <c r="F209" s="37">
        <v>494</v>
      </c>
      <c r="G209" s="38">
        <v>68500</v>
      </c>
      <c r="H209" s="630">
        <v>78000</v>
      </c>
      <c r="I209" s="535">
        <v>306993.62</v>
      </c>
      <c r="J209" s="144">
        <f t="shared" si="10"/>
        <v>0.22313167289926092</v>
      </c>
      <c r="K209" s="631">
        <f t="shared" si="12"/>
        <v>0.25407694140353798</v>
      </c>
      <c r="L209" s="38">
        <v>33872839</v>
      </c>
      <c r="M209" s="32">
        <f t="shared" si="11"/>
        <v>110.2270464122349</v>
      </c>
      <c r="N209" s="266">
        <f t="shared" si="13"/>
        <v>39802.090127228854</v>
      </c>
      <c r="Q209" s="633"/>
      <c r="R209" s="634"/>
    </row>
    <row r="210" spans="5:18" x14ac:dyDescent="0.25">
      <c r="E210" s="36" t="s">
        <v>61</v>
      </c>
      <c r="F210" s="37">
        <v>6</v>
      </c>
      <c r="G210" s="38">
        <v>68500</v>
      </c>
      <c r="H210" s="630">
        <v>78000</v>
      </c>
      <c r="I210" s="535">
        <v>306993.62</v>
      </c>
      <c r="J210" s="144">
        <f t="shared" si="10"/>
        <v>0.22313167289926092</v>
      </c>
      <c r="K210" s="631">
        <f t="shared" si="12"/>
        <v>0.25407694140353798</v>
      </c>
      <c r="L210" s="38">
        <v>411411.00099999999</v>
      </c>
      <c r="M210" s="32">
        <f t="shared" si="11"/>
        <v>1.3387900373955655</v>
      </c>
      <c r="N210" s="266">
        <f t="shared" si="13"/>
        <v>39803.428917266247</v>
      </c>
      <c r="Q210" s="633"/>
      <c r="R210" s="634"/>
    </row>
    <row r="211" spans="5:18" x14ac:dyDescent="0.25">
      <c r="E211" s="36" t="s">
        <v>62</v>
      </c>
      <c r="F211" s="37">
        <v>400</v>
      </c>
      <c r="G211" s="38">
        <v>75000</v>
      </c>
      <c r="H211" s="630">
        <v>80500</v>
      </c>
      <c r="I211" s="535">
        <v>317382.73</v>
      </c>
      <c r="J211" s="144">
        <f t="shared" si="10"/>
        <v>0.23630775373316629</v>
      </c>
      <c r="K211" s="631">
        <f t="shared" si="12"/>
        <v>0.25363698900693182</v>
      </c>
      <c r="L211" s="38">
        <v>30030000</v>
      </c>
      <c r="M211" s="32">
        <f t="shared" si="11"/>
        <v>94.523101493266509</v>
      </c>
      <c r="N211" s="266">
        <f t="shared" si="13"/>
        <v>39897.952018759512</v>
      </c>
      <c r="Q211" s="633"/>
      <c r="R211" s="634"/>
    </row>
    <row r="212" spans="5:18" x14ac:dyDescent="0.25">
      <c r="E212" s="36" t="s">
        <v>62</v>
      </c>
      <c r="F212" s="37">
        <v>61</v>
      </c>
      <c r="G212" s="38">
        <v>75000</v>
      </c>
      <c r="H212" s="630">
        <v>80500</v>
      </c>
      <c r="I212" s="535">
        <v>317382.73</v>
      </c>
      <c r="J212" s="144">
        <f t="shared" si="10"/>
        <v>0.23630775373316629</v>
      </c>
      <c r="K212" s="631">
        <f t="shared" si="12"/>
        <v>0.25363698900693182</v>
      </c>
      <c r="L212" s="38">
        <v>4579575</v>
      </c>
      <c r="M212" s="32">
        <f t="shared" si="11"/>
        <v>14.414772977723144</v>
      </c>
      <c r="N212" s="266">
        <f t="shared" si="13"/>
        <v>39912.366791737237</v>
      </c>
      <c r="Q212" s="633"/>
      <c r="R212" s="634"/>
    </row>
    <row r="213" spans="5:18" x14ac:dyDescent="0.25">
      <c r="E213" s="36" t="s">
        <v>62</v>
      </c>
      <c r="F213" s="37">
        <v>30</v>
      </c>
      <c r="G213" s="38">
        <v>75000</v>
      </c>
      <c r="H213" s="630">
        <v>80500</v>
      </c>
      <c r="I213" s="535">
        <v>317382.73</v>
      </c>
      <c r="J213" s="144">
        <f t="shared" si="10"/>
        <v>0.23630775373316629</v>
      </c>
      <c r="K213" s="631">
        <f t="shared" si="12"/>
        <v>0.25363698900693182</v>
      </c>
      <c r="L213" s="38">
        <v>2252250</v>
      </c>
      <c r="M213" s="32">
        <f t="shared" si="11"/>
        <v>7.0892326119949889</v>
      </c>
      <c r="N213" s="266">
        <f t="shared" si="13"/>
        <v>39919.456024349231</v>
      </c>
      <c r="Q213" s="633"/>
      <c r="R213" s="634"/>
    </row>
    <row r="214" spans="5:18" x14ac:dyDescent="0.25">
      <c r="E214" s="36" t="s">
        <v>62</v>
      </c>
      <c r="F214" s="37">
        <v>500</v>
      </c>
      <c r="G214" s="38">
        <v>78000</v>
      </c>
      <c r="H214" s="630">
        <v>80500</v>
      </c>
      <c r="I214" s="535">
        <v>317382.73</v>
      </c>
      <c r="J214" s="144">
        <f t="shared" si="10"/>
        <v>0.24576006388249294</v>
      </c>
      <c r="K214" s="631">
        <f t="shared" si="12"/>
        <v>0.25363698900693182</v>
      </c>
      <c r="L214" s="38">
        <v>39039000</v>
      </c>
      <c r="M214" s="32">
        <f t="shared" si="11"/>
        <v>122.88003194124647</v>
      </c>
      <c r="N214" s="266">
        <f t="shared" si="13"/>
        <v>40042.336056290478</v>
      </c>
      <c r="Q214" s="633"/>
      <c r="R214" s="634"/>
    </row>
    <row r="215" spans="5:18" x14ac:dyDescent="0.25">
      <c r="E215" s="36" t="s">
        <v>63</v>
      </c>
      <c r="F215" s="37">
        <v>440</v>
      </c>
      <c r="G215" s="38">
        <v>81000</v>
      </c>
      <c r="H215" s="630">
        <v>80000</v>
      </c>
      <c r="I215" s="535">
        <v>330007.62</v>
      </c>
      <c r="J215" s="144">
        <f t="shared" si="10"/>
        <v>0.24544887781682131</v>
      </c>
      <c r="K215" s="631">
        <f t="shared" si="12"/>
        <v>0.24241864475735439</v>
      </c>
      <c r="L215" s="38">
        <v>35675640</v>
      </c>
      <c r="M215" s="32">
        <f t="shared" si="11"/>
        <v>107.99750623940137</v>
      </c>
      <c r="N215" s="266">
        <f t="shared" si="13"/>
        <v>40150.333562529879</v>
      </c>
      <c r="Q215" s="633"/>
      <c r="R215" s="634"/>
    </row>
    <row r="216" spans="5:18" x14ac:dyDescent="0.25">
      <c r="E216" s="36" t="s">
        <v>63</v>
      </c>
      <c r="F216" s="37">
        <v>60</v>
      </c>
      <c r="G216" s="38">
        <v>81000</v>
      </c>
      <c r="H216" s="630">
        <v>80000</v>
      </c>
      <c r="I216" s="535">
        <v>330007.62</v>
      </c>
      <c r="J216" s="144">
        <f t="shared" si="10"/>
        <v>0.24544887781682131</v>
      </c>
      <c r="K216" s="631">
        <f t="shared" si="12"/>
        <v>0.24241864475735439</v>
      </c>
      <c r="L216" s="38">
        <v>4864860</v>
      </c>
      <c r="M216" s="32">
        <f t="shared" si="11"/>
        <v>14.72693266900928</v>
      </c>
      <c r="N216" s="266">
        <f t="shared" si="13"/>
        <v>40165.060495198886</v>
      </c>
      <c r="Q216" s="633"/>
      <c r="R216" s="634"/>
    </row>
    <row r="217" spans="5:18" x14ac:dyDescent="0.25">
      <c r="E217" s="36" t="s">
        <v>64</v>
      </c>
      <c r="F217" s="37">
        <v>500</v>
      </c>
      <c r="G217" s="38">
        <v>80000</v>
      </c>
      <c r="H217" s="630">
        <v>80500</v>
      </c>
      <c r="I217" s="535">
        <v>333093.27</v>
      </c>
      <c r="J217" s="144">
        <f t="shared" si="10"/>
        <v>0.24017297017138772</v>
      </c>
      <c r="K217" s="631">
        <f t="shared" si="12"/>
        <v>0.24167405123495889</v>
      </c>
      <c r="L217" s="38">
        <v>40040000</v>
      </c>
      <c r="M217" s="32">
        <f t="shared" si="11"/>
        <v>120.08648508569387</v>
      </c>
      <c r="N217" s="266">
        <f t="shared" si="13"/>
        <v>40285.146980284582</v>
      </c>
      <c r="Q217" s="633"/>
      <c r="R217" s="634"/>
    </row>
    <row r="218" spans="5:18" x14ac:dyDescent="0.25">
      <c r="E218" s="36" t="s">
        <v>65</v>
      </c>
      <c r="F218" s="37">
        <v>252</v>
      </c>
      <c r="G218" s="38">
        <v>80000</v>
      </c>
      <c r="H218" s="630">
        <v>80500</v>
      </c>
      <c r="I218" s="535">
        <v>333093.27</v>
      </c>
      <c r="J218" s="144">
        <f t="shared" si="10"/>
        <v>0.24017297017138772</v>
      </c>
      <c r="K218" s="631">
        <f t="shared" si="12"/>
        <v>0.24167405123495889</v>
      </c>
      <c r="L218" s="38">
        <v>20180160</v>
      </c>
      <c r="M218" s="32">
        <f t="shared" si="11"/>
        <v>60.523588483189705</v>
      </c>
      <c r="N218" s="266">
        <f t="shared" si="13"/>
        <v>40345.670568767775</v>
      </c>
      <c r="Q218" s="633"/>
      <c r="R218" s="634"/>
    </row>
    <row r="219" spans="5:18" x14ac:dyDescent="0.25">
      <c r="E219" s="36" t="s">
        <v>65</v>
      </c>
      <c r="F219" s="37">
        <v>100</v>
      </c>
      <c r="G219" s="38">
        <v>80000</v>
      </c>
      <c r="H219" s="630">
        <v>80500</v>
      </c>
      <c r="I219" s="535">
        <v>333093.27</v>
      </c>
      <c r="J219" s="144">
        <f t="shared" si="10"/>
        <v>0.24017297017138772</v>
      </c>
      <c r="K219" s="631">
        <f t="shared" si="12"/>
        <v>0.24167405123495889</v>
      </c>
      <c r="L219" s="38">
        <v>8008000</v>
      </c>
      <c r="M219" s="32">
        <f t="shared" si="11"/>
        <v>24.017297017138773</v>
      </c>
      <c r="N219" s="266">
        <f t="shared" si="13"/>
        <v>40369.687865784916</v>
      </c>
      <c r="Q219" s="633"/>
      <c r="R219" s="634"/>
    </row>
    <row r="220" spans="5:18" x14ac:dyDescent="0.25">
      <c r="E220" s="36" t="s">
        <v>65</v>
      </c>
      <c r="F220" s="37">
        <v>148</v>
      </c>
      <c r="G220" s="38">
        <v>80000</v>
      </c>
      <c r="H220" s="630">
        <v>80500</v>
      </c>
      <c r="I220" s="535">
        <v>333093.27</v>
      </c>
      <c r="J220" s="144">
        <f t="shared" si="10"/>
        <v>0.24017297017138772</v>
      </c>
      <c r="K220" s="631">
        <f t="shared" si="12"/>
        <v>0.24167405123495889</v>
      </c>
      <c r="L220" s="38">
        <v>11851840</v>
      </c>
      <c r="M220" s="32">
        <f t="shared" si="11"/>
        <v>35.54559958536538</v>
      </c>
      <c r="N220" s="266">
        <f t="shared" si="13"/>
        <v>40405.233465370278</v>
      </c>
      <c r="Q220" s="633"/>
      <c r="R220" s="634"/>
    </row>
    <row r="221" spans="5:18" x14ac:dyDescent="0.25">
      <c r="E221" s="36" t="s">
        <v>66</v>
      </c>
      <c r="F221" s="37">
        <v>500</v>
      </c>
      <c r="G221" s="38">
        <v>81500</v>
      </c>
      <c r="H221" s="630">
        <v>82000</v>
      </c>
      <c r="I221" s="535">
        <v>345123.12</v>
      </c>
      <c r="J221" s="144">
        <f t="shared" si="10"/>
        <v>0.23614761016300503</v>
      </c>
      <c r="K221" s="631">
        <f t="shared" si="12"/>
        <v>0.23759636850756333</v>
      </c>
      <c r="L221" s="38">
        <v>40790750</v>
      </c>
      <c r="M221" s="32">
        <f t="shared" si="11"/>
        <v>118.07380508150251</v>
      </c>
      <c r="N221" s="266">
        <f t="shared" si="13"/>
        <v>40523.307270451784</v>
      </c>
      <c r="Q221" s="633"/>
      <c r="R221" s="634"/>
    </row>
    <row r="222" spans="5:18" x14ac:dyDescent="0.25">
      <c r="E222" s="36" t="s">
        <v>67</v>
      </c>
      <c r="F222" s="37">
        <v>136</v>
      </c>
      <c r="G222" s="38">
        <v>80500</v>
      </c>
      <c r="H222" s="630">
        <v>80000</v>
      </c>
      <c r="I222" s="535">
        <v>346053.78</v>
      </c>
      <c r="J222" s="144">
        <f t="shared" si="10"/>
        <v>0.23262280215520256</v>
      </c>
      <c r="K222" s="631">
        <f t="shared" si="12"/>
        <v>0.23117794003001496</v>
      </c>
      <c r="L222" s="38">
        <v>10958948</v>
      </c>
      <c r="M222" s="32">
        <f t="shared" si="11"/>
        <v>31.636701093107547</v>
      </c>
      <c r="N222" s="266">
        <f t="shared" si="13"/>
        <v>40554.94397154489</v>
      </c>
      <c r="Q222" s="633"/>
      <c r="R222" s="634"/>
    </row>
    <row r="223" spans="5:18" x14ac:dyDescent="0.25">
      <c r="E223" s="36" t="s">
        <v>67</v>
      </c>
      <c r="F223" s="37">
        <v>364</v>
      </c>
      <c r="G223" s="38">
        <v>80500</v>
      </c>
      <c r="H223" s="630">
        <v>80000</v>
      </c>
      <c r="I223" s="535">
        <v>346053.78</v>
      </c>
      <c r="J223" s="144">
        <f t="shared" si="10"/>
        <v>0.23262280215520256</v>
      </c>
      <c r="K223" s="631">
        <f t="shared" si="12"/>
        <v>0.23117794003001496</v>
      </c>
      <c r="L223" s="38">
        <v>29331302</v>
      </c>
      <c r="M223" s="32">
        <f t="shared" si="11"/>
        <v>84.674699984493728</v>
      </c>
      <c r="N223" s="266">
        <f t="shared" si="13"/>
        <v>40639.618671529381</v>
      </c>
      <c r="Q223" s="633"/>
      <c r="R223" s="634"/>
    </row>
    <row r="224" spans="5:18" x14ac:dyDescent="0.25">
      <c r="E224" s="36" t="s">
        <v>68</v>
      </c>
      <c r="F224" s="37">
        <v>500</v>
      </c>
      <c r="G224" s="38">
        <v>80500</v>
      </c>
      <c r="H224" s="630">
        <v>78000</v>
      </c>
      <c r="I224" s="535">
        <v>348782.03</v>
      </c>
      <c r="J224" s="144">
        <f t="shared" si="10"/>
        <v>0.23080317526679914</v>
      </c>
      <c r="K224" s="631">
        <f t="shared" si="12"/>
        <v>0.22363537479267492</v>
      </c>
      <c r="L224" s="38">
        <v>40290250</v>
      </c>
      <c r="M224" s="32">
        <f t="shared" si="11"/>
        <v>115.40158763339957</v>
      </c>
      <c r="N224" s="266">
        <f t="shared" si="13"/>
        <v>40755.020259162782</v>
      </c>
      <c r="Q224" s="633"/>
      <c r="R224" s="634"/>
    </row>
    <row r="225" spans="5:18" x14ac:dyDescent="0.25">
      <c r="E225" s="36" t="s">
        <v>69</v>
      </c>
      <c r="F225" s="37">
        <v>500</v>
      </c>
      <c r="G225" s="38">
        <v>83000</v>
      </c>
      <c r="H225" s="630">
        <v>78999.990000000005</v>
      </c>
      <c r="I225" s="535">
        <v>364023.12</v>
      </c>
      <c r="J225" s="144">
        <f t="shared" si="10"/>
        <v>0.22800749578763019</v>
      </c>
      <c r="K225" s="631">
        <f t="shared" si="12"/>
        <v>0.21701915526684132</v>
      </c>
      <c r="L225" s="38">
        <v>41541500</v>
      </c>
      <c r="M225" s="32">
        <f t="shared" si="11"/>
        <v>114.00374789381509</v>
      </c>
      <c r="N225" s="266">
        <f t="shared" si="13"/>
        <v>40869.0240070566</v>
      </c>
      <c r="Q225" s="633"/>
      <c r="R225" s="634"/>
    </row>
    <row r="226" spans="5:18" x14ac:dyDescent="0.25">
      <c r="E226" s="36" t="s">
        <v>69</v>
      </c>
      <c r="F226" s="37">
        <v>195</v>
      </c>
      <c r="G226" s="38">
        <v>80000</v>
      </c>
      <c r="H226" s="630">
        <v>78999.990000000005</v>
      </c>
      <c r="I226" s="535">
        <v>364023.12</v>
      </c>
      <c r="J226" s="144">
        <f t="shared" si="10"/>
        <v>0.2197662610001255</v>
      </c>
      <c r="K226" s="631">
        <f t="shared" si="12"/>
        <v>0.21701915526684132</v>
      </c>
      <c r="L226" s="38">
        <v>15615600</v>
      </c>
      <c r="M226" s="32">
        <f t="shared" si="11"/>
        <v>42.854420895024475</v>
      </c>
      <c r="N226" s="266">
        <f t="shared" si="13"/>
        <v>40911.878427951626</v>
      </c>
      <c r="Q226" s="633"/>
      <c r="R226" s="634"/>
    </row>
    <row r="227" spans="5:18" x14ac:dyDescent="0.25">
      <c r="E227" s="36" t="s">
        <v>70</v>
      </c>
      <c r="F227" s="37">
        <v>500</v>
      </c>
      <c r="G227" s="38">
        <v>79000</v>
      </c>
      <c r="H227" s="630">
        <v>78000</v>
      </c>
      <c r="I227" s="535">
        <v>364023.12</v>
      </c>
      <c r="J227" s="144">
        <f t="shared" si="10"/>
        <v>0.21701918273762391</v>
      </c>
      <c r="K227" s="631">
        <f t="shared" si="12"/>
        <v>0.21427210447512235</v>
      </c>
      <c r="L227" s="38">
        <v>39539500</v>
      </c>
      <c r="M227" s="32">
        <f t="shared" si="11"/>
        <v>108.50959136881195</v>
      </c>
      <c r="N227" s="266">
        <f t="shared" si="13"/>
        <v>41020.388019320439</v>
      </c>
      <c r="Q227" s="633"/>
      <c r="R227" s="634"/>
    </row>
    <row r="228" spans="5:18" x14ac:dyDescent="0.25">
      <c r="E228" s="36" t="s">
        <v>71</v>
      </c>
      <c r="F228" s="37">
        <v>18</v>
      </c>
      <c r="G228" s="38">
        <v>79999.990000000005</v>
      </c>
      <c r="H228" s="630">
        <v>78000</v>
      </c>
      <c r="I228" s="535">
        <v>369201.91999999998</v>
      </c>
      <c r="J228" s="144">
        <f t="shared" si="10"/>
        <v>0.21668356979291983</v>
      </c>
      <c r="K228" s="631">
        <f t="shared" si="12"/>
        <v>0.21126650695641019</v>
      </c>
      <c r="L228" s="38">
        <v>1441439.8198200003</v>
      </c>
      <c r="M228" s="32">
        <f t="shared" si="11"/>
        <v>3.9003042562725572</v>
      </c>
      <c r="N228" s="266">
        <f t="shared" si="13"/>
        <v>41024.288323576708</v>
      </c>
    </row>
    <row r="229" spans="5:18" x14ac:dyDescent="0.25">
      <c r="E229" s="36" t="s">
        <v>71</v>
      </c>
      <c r="F229" s="37">
        <v>500</v>
      </c>
      <c r="G229" s="38">
        <v>80000</v>
      </c>
      <c r="H229" s="630">
        <v>78000</v>
      </c>
      <c r="I229" s="535">
        <v>369201.91999999998</v>
      </c>
      <c r="J229" s="144">
        <f t="shared" si="10"/>
        <v>0.21668359687836944</v>
      </c>
      <c r="K229" s="631">
        <f t="shared" si="12"/>
        <v>0.21126650695641019</v>
      </c>
      <c r="L229" s="38">
        <v>40040000</v>
      </c>
      <c r="M229" s="32">
        <f t="shared" si="11"/>
        <v>108.34179843918471</v>
      </c>
      <c r="N229" s="266">
        <f t="shared" si="13"/>
        <v>41132.630122015893</v>
      </c>
    </row>
    <row r="230" spans="5:18" x14ac:dyDescent="0.25">
      <c r="E230" s="36" t="s">
        <v>71</v>
      </c>
      <c r="F230" s="37">
        <v>2482</v>
      </c>
      <c r="G230" s="38">
        <v>80000</v>
      </c>
      <c r="H230" s="630">
        <v>78000</v>
      </c>
      <c r="I230" s="535">
        <v>369201.91999999998</v>
      </c>
      <c r="J230" s="144">
        <f t="shared" si="10"/>
        <v>0.21668359687836944</v>
      </c>
      <c r="K230" s="631">
        <f t="shared" si="12"/>
        <v>0.21126650695641019</v>
      </c>
      <c r="L230" s="38">
        <v>198758560</v>
      </c>
      <c r="M230" s="32">
        <f t="shared" si="11"/>
        <v>537.80868745211296</v>
      </c>
      <c r="N230" s="266">
        <f t="shared" si="13"/>
        <v>41670.438809468003</v>
      </c>
    </row>
    <row r="231" spans="5:18" x14ac:dyDescent="0.25">
      <c r="E231" s="36" t="s">
        <v>71</v>
      </c>
      <c r="F231" s="37">
        <v>1000</v>
      </c>
      <c r="G231" s="38">
        <v>79000</v>
      </c>
      <c r="H231" s="630">
        <v>78000</v>
      </c>
      <c r="I231" s="535">
        <v>369201.91999999998</v>
      </c>
      <c r="J231" s="144">
        <f t="shared" si="10"/>
        <v>0.21397505191738983</v>
      </c>
      <c r="K231" s="631">
        <f t="shared" si="12"/>
        <v>0.21126650695641019</v>
      </c>
      <c r="L231" s="38">
        <v>79079000</v>
      </c>
      <c r="M231" s="32">
        <f t="shared" si="11"/>
        <v>213.97505191738983</v>
      </c>
      <c r="N231" s="266">
        <f t="shared" si="13"/>
        <v>41884.413861385394</v>
      </c>
    </row>
    <row r="232" spans="5:18" x14ac:dyDescent="0.25">
      <c r="E232" s="36" t="s">
        <v>71</v>
      </c>
      <c r="F232" s="37">
        <v>9</v>
      </c>
      <c r="G232" s="38">
        <v>78999.990000000005</v>
      </c>
      <c r="H232" s="630">
        <v>78000</v>
      </c>
      <c r="I232" s="535">
        <v>369201.91999999998</v>
      </c>
      <c r="J232" s="144">
        <f t="shared" si="10"/>
        <v>0.21397502483194022</v>
      </c>
      <c r="K232" s="631">
        <f t="shared" si="12"/>
        <v>0.21126650695641019</v>
      </c>
      <c r="L232" s="38">
        <v>711710.91090999986</v>
      </c>
      <c r="M232" s="32">
        <f t="shared" si="11"/>
        <v>1.9257752234874621</v>
      </c>
      <c r="N232" s="266">
        <f t="shared" si="13"/>
        <v>41886.339636608878</v>
      </c>
    </row>
    <row r="233" spans="5:18" x14ac:dyDescent="0.25">
      <c r="E233" s="36" t="s">
        <v>71</v>
      </c>
      <c r="F233" s="37">
        <v>5500</v>
      </c>
      <c r="G233" s="38">
        <v>79000</v>
      </c>
      <c r="H233" s="630">
        <v>78000</v>
      </c>
      <c r="I233" s="535">
        <v>369201.91999999998</v>
      </c>
      <c r="J233" s="144">
        <f t="shared" ref="J233:J281" si="14">G233/I233</f>
        <v>0.21397505191738983</v>
      </c>
      <c r="K233" s="631">
        <f t="shared" si="12"/>
        <v>0.21126650695641019</v>
      </c>
      <c r="L233" s="38">
        <v>434934500</v>
      </c>
      <c r="M233" s="32">
        <f t="shared" ref="M233:M281" si="15">F233*J233</f>
        <v>1176.8627855456441</v>
      </c>
      <c r="N233" s="266">
        <f t="shared" si="13"/>
        <v>43063.202422154522</v>
      </c>
    </row>
    <row r="234" spans="5:18" x14ac:dyDescent="0.25">
      <c r="E234" s="36" t="s">
        <v>71</v>
      </c>
      <c r="F234" s="37">
        <v>3500</v>
      </c>
      <c r="G234" s="38">
        <v>79000</v>
      </c>
      <c r="H234" s="630">
        <v>78000</v>
      </c>
      <c r="I234" s="535">
        <v>369201.91999999998</v>
      </c>
      <c r="J234" s="144">
        <f t="shared" si="14"/>
        <v>0.21397505191738983</v>
      </c>
      <c r="K234" s="631">
        <f t="shared" si="12"/>
        <v>0.21126650695641019</v>
      </c>
      <c r="L234" s="38">
        <v>276776500</v>
      </c>
      <c r="M234" s="32">
        <f t="shared" si="15"/>
        <v>748.91268171086438</v>
      </c>
      <c r="N234" s="266">
        <f t="shared" si="13"/>
        <v>43812.115103865384</v>
      </c>
    </row>
    <row r="235" spans="5:18" x14ac:dyDescent="0.25">
      <c r="E235" s="36" t="s">
        <v>71</v>
      </c>
      <c r="F235" s="37">
        <v>4000</v>
      </c>
      <c r="G235" s="38">
        <v>78200</v>
      </c>
      <c r="H235" s="630">
        <v>78000</v>
      </c>
      <c r="I235" s="535">
        <v>369201.91999999998</v>
      </c>
      <c r="J235" s="144">
        <f t="shared" si="14"/>
        <v>0.21180821594860613</v>
      </c>
      <c r="K235" s="631">
        <f t="shared" si="12"/>
        <v>0.21126650695641019</v>
      </c>
      <c r="L235" s="38">
        <v>312800000</v>
      </c>
      <c r="M235" s="32">
        <f t="shared" si="15"/>
        <v>847.23286379442447</v>
      </c>
      <c r="N235" s="266">
        <f t="shared" si="13"/>
        <v>44659.347967659807</v>
      </c>
    </row>
    <row r="236" spans="5:18" x14ac:dyDescent="0.25">
      <c r="E236" s="36" t="s">
        <v>72</v>
      </c>
      <c r="F236" s="37">
        <v>27</v>
      </c>
      <c r="G236" s="38">
        <v>80000</v>
      </c>
      <c r="H236" s="630">
        <v>76500</v>
      </c>
      <c r="I236" s="535">
        <v>368532.31</v>
      </c>
      <c r="J236" s="144">
        <f t="shared" si="14"/>
        <v>0.21707730320850294</v>
      </c>
      <c r="K236" s="631">
        <f t="shared" si="12"/>
        <v>0.20758017119313094</v>
      </c>
      <c r="L236" s="38">
        <v>2162160</v>
      </c>
      <c r="M236" s="32">
        <f t="shared" si="15"/>
        <v>5.8610871866295788</v>
      </c>
      <c r="N236" s="266">
        <f t="shared" si="13"/>
        <v>44665.20905484644</v>
      </c>
    </row>
    <row r="237" spans="5:18" x14ac:dyDescent="0.25">
      <c r="E237" s="36" t="s">
        <v>72</v>
      </c>
      <c r="F237" s="37">
        <v>250</v>
      </c>
      <c r="G237" s="38">
        <v>80000</v>
      </c>
      <c r="H237" s="630">
        <v>76500</v>
      </c>
      <c r="I237" s="535">
        <v>368532.31</v>
      </c>
      <c r="J237" s="144">
        <f t="shared" si="14"/>
        <v>0.21707730320850294</v>
      </c>
      <c r="K237" s="631">
        <f t="shared" si="12"/>
        <v>0.20758017119313094</v>
      </c>
      <c r="L237" s="38">
        <v>20020000</v>
      </c>
      <c r="M237" s="32">
        <f t="shared" si="15"/>
        <v>54.269325802125735</v>
      </c>
      <c r="N237" s="266">
        <f t="shared" si="13"/>
        <v>44719.478380648565</v>
      </c>
    </row>
    <row r="238" spans="5:18" x14ac:dyDescent="0.25">
      <c r="E238" s="36" t="s">
        <v>72</v>
      </c>
      <c r="F238" s="37">
        <v>723</v>
      </c>
      <c r="G238" s="38">
        <v>80000</v>
      </c>
      <c r="H238" s="630">
        <v>76500</v>
      </c>
      <c r="I238" s="535">
        <v>368532.31</v>
      </c>
      <c r="J238" s="144">
        <f t="shared" si="14"/>
        <v>0.21707730320850294</v>
      </c>
      <c r="K238" s="631">
        <f t="shared" si="12"/>
        <v>0.20758017119313094</v>
      </c>
      <c r="L238" s="38">
        <v>57897840</v>
      </c>
      <c r="M238" s="32">
        <f t="shared" si="15"/>
        <v>156.94689021974762</v>
      </c>
      <c r="N238" s="266">
        <f t="shared" si="13"/>
        <v>44876.425270868313</v>
      </c>
    </row>
    <row r="239" spans="5:18" x14ac:dyDescent="0.25">
      <c r="E239" s="36" t="s">
        <v>72</v>
      </c>
      <c r="F239" s="37">
        <v>1000</v>
      </c>
      <c r="G239" s="38">
        <v>79000</v>
      </c>
      <c r="H239" s="630">
        <v>76500</v>
      </c>
      <c r="I239" s="535">
        <v>368532.31</v>
      </c>
      <c r="J239" s="144">
        <f t="shared" si="14"/>
        <v>0.21436383691839667</v>
      </c>
      <c r="K239" s="631">
        <f t="shared" si="12"/>
        <v>0.20758017119313094</v>
      </c>
      <c r="L239" s="38">
        <v>79079000</v>
      </c>
      <c r="M239" s="32">
        <f t="shared" si="15"/>
        <v>214.36383691839666</v>
      </c>
      <c r="N239" s="266">
        <f t="shared" si="13"/>
        <v>45090.78910778671</v>
      </c>
    </row>
    <row r="240" spans="5:18" x14ac:dyDescent="0.25">
      <c r="E240" s="36" t="s">
        <v>74</v>
      </c>
      <c r="F240" s="37">
        <v>10000</v>
      </c>
      <c r="G240" s="38">
        <v>77000</v>
      </c>
      <c r="H240" s="630">
        <v>75500</v>
      </c>
      <c r="I240" s="535">
        <v>366713.14</v>
      </c>
      <c r="J240" s="144">
        <f t="shared" si="14"/>
        <v>0.20997338682764408</v>
      </c>
      <c r="K240" s="631">
        <f t="shared" si="12"/>
        <v>0.20588299617515751</v>
      </c>
      <c r="L240" s="38">
        <v>770000000</v>
      </c>
      <c r="M240" s="32">
        <f t="shared" si="15"/>
        <v>2099.7338682764407</v>
      </c>
      <c r="N240" s="266">
        <f t="shared" si="13"/>
        <v>47190.522976063148</v>
      </c>
    </row>
    <row r="241" spans="5:14" x14ac:dyDescent="0.25">
      <c r="E241" s="36" t="s">
        <v>73</v>
      </c>
      <c r="F241" s="37">
        <v>500</v>
      </c>
      <c r="G241" s="38">
        <v>78000</v>
      </c>
      <c r="H241" s="630">
        <v>76500.5</v>
      </c>
      <c r="I241" s="535">
        <v>370032.61</v>
      </c>
      <c r="J241" s="144">
        <f t="shared" si="14"/>
        <v>0.2107922326089044</v>
      </c>
      <c r="K241" s="631">
        <f t="shared" si="12"/>
        <v>0.20673988706022425</v>
      </c>
      <c r="L241" s="38">
        <v>39039000</v>
      </c>
      <c r="M241" s="32">
        <f t="shared" si="15"/>
        <v>105.39611630445219</v>
      </c>
      <c r="N241" s="266">
        <f t="shared" si="13"/>
        <v>47295.9190923676</v>
      </c>
    </row>
    <row r="242" spans="5:14" x14ac:dyDescent="0.25">
      <c r="E242" s="36" t="s">
        <v>73</v>
      </c>
      <c r="F242" s="37">
        <v>999</v>
      </c>
      <c r="G242" s="38">
        <v>78000</v>
      </c>
      <c r="H242" s="630">
        <v>76500.5</v>
      </c>
      <c r="I242" s="535">
        <v>370032.61</v>
      </c>
      <c r="J242" s="144">
        <f t="shared" si="14"/>
        <v>0.2107922326089044</v>
      </c>
      <c r="K242" s="631">
        <f t="shared" si="12"/>
        <v>0.20673988706022425</v>
      </c>
      <c r="L242" s="38">
        <v>77999922</v>
      </c>
      <c r="M242" s="32">
        <f t="shared" si="15"/>
        <v>210.58144037629549</v>
      </c>
      <c r="N242" s="266">
        <f t="shared" si="13"/>
        <v>47506.500532743892</v>
      </c>
    </row>
    <row r="243" spans="5:14" x14ac:dyDescent="0.25">
      <c r="E243" s="36" t="s">
        <v>73</v>
      </c>
      <c r="F243" s="37">
        <v>500</v>
      </c>
      <c r="G243" s="38">
        <v>76000</v>
      </c>
      <c r="H243" s="630">
        <v>76500.5</v>
      </c>
      <c r="I243" s="535">
        <v>370032.61</v>
      </c>
      <c r="J243" s="144">
        <f t="shared" si="14"/>
        <v>0.20538730356765045</v>
      </c>
      <c r="K243" s="631">
        <f t="shared" si="12"/>
        <v>0.20673988706022425</v>
      </c>
      <c r="L243" s="38">
        <v>38038000</v>
      </c>
      <c r="M243" s="32">
        <f t="shared" si="15"/>
        <v>102.69365178382522</v>
      </c>
      <c r="N243" s="266">
        <f t="shared" si="13"/>
        <v>47609.194184527718</v>
      </c>
    </row>
    <row r="244" spans="5:14" x14ac:dyDescent="0.25">
      <c r="E244" s="36" t="s">
        <v>73</v>
      </c>
      <c r="F244" s="37">
        <v>8302</v>
      </c>
      <c r="G244" s="38">
        <v>76200</v>
      </c>
      <c r="H244" s="630">
        <v>76500.5</v>
      </c>
      <c r="I244" s="535">
        <v>370032.61</v>
      </c>
      <c r="J244" s="144">
        <f t="shared" si="14"/>
        <v>0.20592779647177584</v>
      </c>
      <c r="K244" s="631">
        <f t="shared" si="12"/>
        <v>0.20673988706022425</v>
      </c>
      <c r="L244" s="38">
        <v>633245012.39999998</v>
      </c>
      <c r="M244" s="32">
        <f t="shared" si="15"/>
        <v>1709.612566308683</v>
      </c>
      <c r="N244" s="266">
        <f t="shared" si="13"/>
        <v>49318.806750836404</v>
      </c>
    </row>
    <row r="245" spans="5:14" x14ac:dyDescent="0.25">
      <c r="E245" s="36" t="s">
        <v>75</v>
      </c>
      <c r="F245" s="37">
        <v>938</v>
      </c>
      <c r="G245" s="38">
        <v>76050</v>
      </c>
      <c r="H245" s="630">
        <v>77000</v>
      </c>
      <c r="I245" s="535">
        <v>370032.61</v>
      </c>
      <c r="J245" s="144">
        <f t="shared" si="14"/>
        <v>0.2055224267936818</v>
      </c>
      <c r="K245" s="631">
        <f t="shared" si="12"/>
        <v>0.20808976808827742</v>
      </c>
      <c r="L245" s="38">
        <v>71406234.900000006</v>
      </c>
      <c r="M245" s="32">
        <f t="shared" si="15"/>
        <v>192.78003633247351</v>
      </c>
      <c r="N245" s="266">
        <f t="shared" si="13"/>
        <v>49511.586787168875</v>
      </c>
    </row>
    <row r="246" spans="5:14" x14ac:dyDescent="0.25">
      <c r="E246" s="36" t="s">
        <v>76</v>
      </c>
      <c r="F246" s="37">
        <v>300</v>
      </c>
      <c r="G246" s="38">
        <v>77000</v>
      </c>
      <c r="H246" s="630">
        <v>75000</v>
      </c>
      <c r="I246" s="535">
        <v>384420.91</v>
      </c>
      <c r="J246" s="144">
        <f t="shared" si="14"/>
        <v>0.20030127913697515</v>
      </c>
      <c r="K246" s="631">
        <f t="shared" si="12"/>
        <v>0.19509864851004075</v>
      </c>
      <c r="L246" s="38">
        <v>23123100</v>
      </c>
      <c r="M246" s="32">
        <f t="shared" si="15"/>
        <v>60.090383741092545</v>
      </c>
      <c r="N246" s="266">
        <f t="shared" si="13"/>
        <v>49571.67717090997</v>
      </c>
    </row>
    <row r="247" spans="5:14" x14ac:dyDescent="0.25">
      <c r="E247" s="36" t="s">
        <v>76</v>
      </c>
      <c r="F247" s="37">
        <v>1700</v>
      </c>
      <c r="G247" s="38">
        <v>77000</v>
      </c>
      <c r="H247" s="630">
        <v>75000</v>
      </c>
      <c r="I247" s="535">
        <v>384420.91</v>
      </c>
      <c r="J247" s="144">
        <f t="shared" si="14"/>
        <v>0.20030127913697515</v>
      </c>
      <c r="K247" s="631">
        <f t="shared" si="12"/>
        <v>0.19509864851004075</v>
      </c>
      <c r="L247" s="38">
        <v>131030900</v>
      </c>
      <c r="M247" s="32">
        <f t="shared" si="15"/>
        <v>340.51217453285778</v>
      </c>
      <c r="N247" s="266">
        <f t="shared" si="13"/>
        <v>49912.189345442828</v>
      </c>
    </row>
    <row r="248" spans="5:14" x14ac:dyDescent="0.25">
      <c r="E248" s="36" t="s">
        <v>77</v>
      </c>
      <c r="F248" s="37">
        <v>200</v>
      </c>
      <c r="G248" s="38">
        <v>75600</v>
      </c>
      <c r="H248" s="630">
        <v>78999.990000000005</v>
      </c>
      <c r="I248" s="535">
        <v>395043.33</v>
      </c>
      <c r="J248" s="144">
        <f t="shared" si="14"/>
        <v>0.19137141234608365</v>
      </c>
      <c r="K248" s="631">
        <f t="shared" si="12"/>
        <v>0.1999780378522022</v>
      </c>
      <c r="L248" s="38">
        <v>15135120</v>
      </c>
      <c r="M248" s="32">
        <f t="shared" si="15"/>
        <v>38.274282469216729</v>
      </c>
      <c r="N248" s="266">
        <f t="shared" si="13"/>
        <v>49950.463627912046</v>
      </c>
    </row>
    <row r="249" spans="5:14" x14ac:dyDescent="0.25">
      <c r="E249" s="36" t="s">
        <v>77</v>
      </c>
      <c r="F249" s="37">
        <v>300</v>
      </c>
      <c r="G249" s="38">
        <v>75600</v>
      </c>
      <c r="H249" s="630">
        <v>78999.990000000005</v>
      </c>
      <c r="I249" s="535">
        <v>395043.33</v>
      </c>
      <c r="J249" s="144">
        <f t="shared" si="14"/>
        <v>0.19137141234608365</v>
      </c>
      <c r="K249" s="631">
        <f t="shared" si="12"/>
        <v>0.1999780378522022</v>
      </c>
      <c r="L249" s="38">
        <v>22702680</v>
      </c>
      <c r="M249" s="32">
        <f t="shared" si="15"/>
        <v>57.411423703825093</v>
      </c>
      <c r="N249" s="266">
        <f t="shared" si="13"/>
        <v>50007.875051615869</v>
      </c>
    </row>
    <row r="250" spans="5:14" x14ac:dyDescent="0.25">
      <c r="E250" s="36" t="s">
        <v>78</v>
      </c>
      <c r="F250" s="37">
        <v>900</v>
      </c>
      <c r="G250" s="38">
        <v>77800</v>
      </c>
      <c r="H250" s="630">
        <v>77500</v>
      </c>
      <c r="I250" s="535">
        <v>438319.92</v>
      </c>
      <c r="J250" s="144">
        <f t="shared" si="14"/>
        <v>0.17749592580688553</v>
      </c>
      <c r="K250" s="631">
        <f t="shared" si="12"/>
        <v>0.17681149421637055</v>
      </c>
      <c r="L250" s="38">
        <v>70090020</v>
      </c>
      <c r="M250" s="32">
        <f t="shared" si="15"/>
        <v>159.74633322619698</v>
      </c>
      <c r="N250" s="266">
        <f t="shared" si="13"/>
        <v>50167.621384842067</v>
      </c>
    </row>
    <row r="251" spans="5:14" x14ac:dyDescent="0.25">
      <c r="E251" s="36" t="s">
        <v>78</v>
      </c>
      <c r="F251" s="37">
        <v>100</v>
      </c>
      <c r="G251" s="38">
        <v>77800</v>
      </c>
      <c r="H251" s="630">
        <v>77500</v>
      </c>
      <c r="I251" s="535">
        <v>438319.92</v>
      </c>
      <c r="J251" s="144">
        <f t="shared" si="14"/>
        <v>0.17749592580688553</v>
      </c>
      <c r="K251" s="631">
        <f t="shared" si="12"/>
        <v>0.17681149421637055</v>
      </c>
      <c r="L251" s="38">
        <v>7787780</v>
      </c>
      <c r="M251" s="32">
        <f t="shared" si="15"/>
        <v>17.749592580688553</v>
      </c>
      <c r="N251" s="266">
        <f t="shared" si="13"/>
        <v>50185.370977422754</v>
      </c>
    </row>
    <row r="252" spans="5:14" x14ac:dyDescent="0.25">
      <c r="E252" s="36" t="s">
        <v>79</v>
      </c>
      <c r="F252" s="37">
        <v>1000</v>
      </c>
      <c r="G252" s="38">
        <v>75500</v>
      </c>
      <c r="H252" s="630">
        <v>79000</v>
      </c>
      <c r="I252" s="535">
        <v>450102.72</v>
      </c>
      <c r="J252" s="144">
        <f t="shared" si="14"/>
        <v>0.16773948844388234</v>
      </c>
      <c r="K252" s="631">
        <f t="shared" si="12"/>
        <v>0.17551549121942656</v>
      </c>
      <c r="L252" s="38">
        <v>75575500</v>
      </c>
      <c r="M252" s="32">
        <f t="shared" si="15"/>
        <v>167.73948844388235</v>
      </c>
      <c r="N252" s="266">
        <f t="shared" si="13"/>
        <v>50353.110465866637</v>
      </c>
    </row>
    <row r="253" spans="5:14" x14ac:dyDescent="0.25">
      <c r="E253" s="36" t="s">
        <v>80</v>
      </c>
      <c r="F253" s="37">
        <v>1000</v>
      </c>
      <c r="G253" s="38">
        <v>76500</v>
      </c>
      <c r="H253" s="630">
        <v>81500</v>
      </c>
      <c r="I253" s="535">
        <v>452076.76</v>
      </c>
      <c r="J253" s="144">
        <f t="shared" si="14"/>
        <v>0.16921905032233905</v>
      </c>
      <c r="K253" s="631">
        <f t="shared" si="12"/>
        <v>0.18027911897085797</v>
      </c>
      <c r="L253" s="38">
        <v>76576500</v>
      </c>
      <c r="M253" s="32">
        <f t="shared" si="15"/>
        <v>169.21905032233906</v>
      </c>
      <c r="N253" s="266">
        <f t="shared" si="13"/>
        <v>50522.329516188976</v>
      </c>
    </row>
    <row r="254" spans="5:14" x14ac:dyDescent="0.25">
      <c r="E254" s="36" t="s">
        <v>80</v>
      </c>
      <c r="F254" s="37">
        <v>2000</v>
      </c>
      <c r="G254" s="38">
        <v>76000</v>
      </c>
      <c r="H254" s="630">
        <v>81500</v>
      </c>
      <c r="I254" s="535">
        <v>452076.76</v>
      </c>
      <c r="J254" s="144">
        <f t="shared" si="14"/>
        <v>0.16811304345748718</v>
      </c>
      <c r="K254" s="631">
        <f t="shared" si="12"/>
        <v>0.18027911897085797</v>
      </c>
      <c r="L254" s="38">
        <v>152152000</v>
      </c>
      <c r="M254" s="32">
        <f t="shared" si="15"/>
        <v>336.22608691497436</v>
      </c>
      <c r="N254" s="266">
        <f t="shared" si="13"/>
        <v>50858.555603103952</v>
      </c>
    </row>
    <row r="255" spans="5:14" x14ac:dyDescent="0.25">
      <c r="E255" s="36" t="s">
        <v>80</v>
      </c>
      <c r="F255" s="37">
        <v>1000</v>
      </c>
      <c r="G255" s="38">
        <v>76000</v>
      </c>
      <c r="H255" s="630">
        <v>81500</v>
      </c>
      <c r="I255" s="535">
        <v>452076.76</v>
      </c>
      <c r="J255" s="144">
        <f t="shared" si="14"/>
        <v>0.16811304345748718</v>
      </c>
      <c r="K255" s="631">
        <f t="shared" si="12"/>
        <v>0.18027911897085797</v>
      </c>
      <c r="L255" s="38">
        <v>76076000</v>
      </c>
      <c r="M255" s="32">
        <f t="shared" si="15"/>
        <v>168.11304345748718</v>
      </c>
      <c r="N255" s="266">
        <f t="shared" si="13"/>
        <v>51026.66864656144</v>
      </c>
    </row>
    <row r="256" spans="5:14" x14ac:dyDescent="0.25">
      <c r="E256" s="36" t="s">
        <v>80</v>
      </c>
      <c r="F256" s="37">
        <v>100</v>
      </c>
      <c r="G256" s="38">
        <v>76500</v>
      </c>
      <c r="H256" s="630">
        <v>81500</v>
      </c>
      <c r="I256" s="535">
        <v>452076.76</v>
      </c>
      <c r="J256" s="144">
        <f t="shared" si="14"/>
        <v>0.16921905032233905</v>
      </c>
      <c r="K256" s="631">
        <f t="shared" si="12"/>
        <v>0.18027911897085797</v>
      </c>
      <c r="L256" s="38">
        <v>7657650</v>
      </c>
      <c r="M256" s="32">
        <f t="shared" si="15"/>
        <v>16.921905032233905</v>
      </c>
      <c r="N256" s="266">
        <f t="shared" si="13"/>
        <v>51043.590551593676</v>
      </c>
    </row>
    <row r="257" spans="5:14" x14ac:dyDescent="0.25">
      <c r="E257" s="36" t="s">
        <v>81</v>
      </c>
      <c r="F257" s="37">
        <v>1125</v>
      </c>
      <c r="G257" s="38">
        <v>78000</v>
      </c>
      <c r="H257" s="630">
        <v>81500</v>
      </c>
      <c r="I257" s="535">
        <v>444823.76</v>
      </c>
      <c r="J257" s="144">
        <f t="shared" si="14"/>
        <v>0.17535034549413459</v>
      </c>
      <c r="K257" s="631">
        <f t="shared" si="12"/>
        <v>0.18321863022784574</v>
      </c>
      <c r="L257" s="38">
        <v>87837750</v>
      </c>
      <c r="M257" s="32">
        <f t="shared" si="15"/>
        <v>197.26913868090142</v>
      </c>
      <c r="N257" s="266">
        <f t="shared" si="13"/>
        <v>51240.859690274578</v>
      </c>
    </row>
    <row r="258" spans="5:14" x14ac:dyDescent="0.25">
      <c r="E258" s="36" t="s">
        <v>81</v>
      </c>
      <c r="F258" s="37">
        <v>875</v>
      </c>
      <c r="G258" s="38">
        <v>78000</v>
      </c>
      <c r="H258" s="630">
        <v>81500</v>
      </c>
      <c r="I258" s="535">
        <v>444823.76</v>
      </c>
      <c r="J258" s="144">
        <f t="shared" si="14"/>
        <v>0.17535034549413459</v>
      </c>
      <c r="K258" s="631">
        <f t="shared" ref="K258:K281" si="16">H258/I258</f>
        <v>0.18321863022784574</v>
      </c>
      <c r="L258" s="38">
        <v>68318250</v>
      </c>
      <c r="M258" s="32">
        <f t="shared" si="15"/>
        <v>153.43155230736775</v>
      </c>
      <c r="N258" s="266">
        <f t="shared" si="13"/>
        <v>51394.291242581945</v>
      </c>
    </row>
    <row r="259" spans="5:14" x14ac:dyDescent="0.25">
      <c r="E259" s="36" t="s">
        <v>82</v>
      </c>
      <c r="F259" s="37">
        <v>100</v>
      </c>
      <c r="G259" s="38">
        <v>80000</v>
      </c>
      <c r="H259" s="630">
        <v>81000</v>
      </c>
      <c r="I259" s="535">
        <v>449043.73</v>
      </c>
      <c r="J259" s="144">
        <f t="shared" si="14"/>
        <v>0.17815636797779139</v>
      </c>
      <c r="K259" s="631">
        <f t="shared" si="16"/>
        <v>0.18038332257751377</v>
      </c>
      <c r="L259" s="38">
        <v>8008000</v>
      </c>
      <c r="M259" s="32">
        <f t="shared" si="15"/>
        <v>17.815636797779138</v>
      </c>
      <c r="N259" s="266">
        <f t="shared" si="13"/>
        <v>51412.106879379724</v>
      </c>
    </row>
    <row r="260" spans="5:14" x14ac:dyDescent="0.25">
      <c r="E260" s="36" t="s">
        <v>82</v>
      </c>
      <c r="F260" s="37">
        <v>1900</v>
      </c>
      <c r="G260" s="38">
        <v>80000</v>
      </c>
      <c r="H260" s="630">
        <v>81000</v>
      </c>
      <c r="I260" s="535">
        <v>449043.73</v>
      </c>
      <c r="J260" s="144">
        <f t="shared" si="14"/>
        <v>0.17815636797779139</v>
      </c>
      <c r="K260" s="631">
        <f t="shared" si="16"/>
        <v>0.18038332257751377</v>
      </c>
      <c r="L260" s="38">
        <v>152152000</v>
      </c>
      <c r="M260" s="32">
        <f t="shared" si="15"/>
        <v>338.49709915780363</v>
      </c>
      <c r="N260" s="266">
        <f t="shared" ref="N260:N281" si="17">N259+M260</f>
        <v>51750.603978537525</v>
      </c>
    </row>
    <row r="261" spans="5:14" x14ac:dyDescent="0.25">
      <c r="E261" s="36" t="s">
        <v>83</v>
      </c>
      <c r="F261" s="37">
        <v>1000</v>
      </c>
      <c r="G261" s="38">
        <v>79999.990000000005</v>
      </c>
      <c r="H261" s="630">
        <v>80999</v>
      </c>
      <c r="I261" s="535">
        <v>449043.73</v>
      </c>
      <c r="J261" s="144">
        <f t="shared" si="14"/>
        <v>0.1781563457082454</v>
      </c>
      <c r="K261" s="631">
        <f t="shared" si="16"/>
        <v>0.18038109562291407</v>
      </c>
      <c r="L261" s="38">
        <v>80079989.989999995</v>
      </c>
      <c r="M261" s="32">
        <f t="shared" si="15"/>
        <v>178.1563457082454</v>
      </c>
      <c r="N261" s="266">
        <f t="shared" si="17"/>
        <v>51928.76032424577</v>
      </c>
    </row>
    <row r="262" spans="5:14" x14ac:dyDescent="0.25">
      <c r="E262" s="36" t="s">
        <v>84</v>
      </c>
      <c r="F262" s="37">
        <v>100</v>
      </c>
      <c r="G262" s="38">
        <v>82000</v>
      </c>
      <c r="H262" s="630">
        <v>78500</v>
      </c>
      <c r="I262" s="535">
        <v>470012.73</v>
      </c>
      <c r="J262" s="144">
        <f t="shared" si="14"/>
        <v>0.17446335974772428</v>
      </c>
      <c r="K262" s="631">
        <f t="shared" si="16"/>
        <v>0.16701675292922386</v>
      </c>
      <c r="L262" s="38">
        <v>8208200</v>
      </c>
      <c r="M262" s="32">
        <f t="shared" si="15"/>
        <v>17.446335974772428</v>
      </c>
      <c r="N262" s="266">
        <f t="shared" si="17"/>
        <v>51946.206660220545</v>
      </c>
    </row>
    <row r="263" spans="5:14" x14ac:dyDescent="0.25">
      <c r="E263" s="36" t="s">
        <v>85</v>
      </c>
      <c r="F263" s="37">
        <v>100</v>
      </c>
      <c r="G263" s="38">
        <v>79900</v>
      </c>
      <c r="H263" s="630">
        <v>79500</v>
      </c>
      <c r="I263" s="535">
        <v>472323.92</v>
      </c>
      <c r="J263" s="144">
        <f t="shared" si="14"/>
        <v>0.16916356893379442</v>
      </c>
      <c r="K263" s="631">
        <f t="shared" si="16"/>
        <v>0.16831669249357517</v>
      </c>
      <c r="L263" s="38">
        <v>7997990</v>
      </c>
      <c r="M263" s="32">
        <f t="shared" si="15"/>
        <v>16.91635689337944</v>
      </c>
      <c r="N263" s="266">
        <f t="shared" si="17"/>
        <v>51963.123017113925</v>
      </c>
    </row>
    <row r="264" spans="5:14" x14ac:dyDescent="0.25">
      <c r="E264" s="36" t="s">
        <v>86</v>
      </c>
      <c r="F264" s="37">
        <v>137</v>
      </c>
      <c r="G264" s="38">
        <v>79875</v>
      </c>
      <c r="H264" s="630">
        <v>77999</v>
      </c>
      <c r="I264" s="535">
        <v>455023.82</v>
      </c>
      <c r="J264" s="144">
        <f t="shared" si="14"/>
        <v>0.17554026072744938</v>
      </c>
      <c r="K264" s="631">
        <f t="shared" si="16"/>
        <v>0.17141739964294617</v>
      </c>
      <c r="L264" s="38">
        <v>10953817.875</v>
      </c>
      <c r="M264" s="32">
        <f t="shared" si="15"/>
        <v>24.049015719660567</v>
      </c>
      <c r="N264" s="266">
        <f t="shared" si="17"/>
        <v>51987.172032833587</v>
      </c>
    </row>
    <row r="265" spans="5:14" x14ac:dyDescent="0.25">
      <c r="E265" s="36" t="s">
        <v>86</v>
      </c>
      <c r="F265" s="37">
        <v>556</v>
      </c>
      <c r="G265" s="38">
        <v>79900</v>
      </c>
      <c r="H265" s="630">
        <v>77999</v>
      </c>
      <c r="I265" s="535">
        <v>455023.82</v>
      </c>
      <c r="J265" s="144">
        <f t="shared" si="14"/>
        <v>0.17559520290608083</v>
      </c>
      <c r="K265" s="631">
        <f t="shared" si="16"/>
        <v>0.17141739964294617</v>
      </c>
      <c r="L265" s="38">
        <v>44468824.399999999</v>
      </c>
      <c r="M265" s="32">
        <f t="shared" si="15"/>
        <v>97.630932815780938</v>
      </c>
      <c r="N265" s="266">
        <f t="shared" si="17"/>
        <v>52084.802965649367</v>
      </c>
    </row>
    <row r="266" spans="5:14" x14ac:dyDescent="0.25">
      <c r="E266" s="36" t="s">
        <v>86</v>
      </c>
      <c r="F266" s="37">
        <v>307</v>
      </c>
      <c r="G266" s="38">
        <v>79500</v>
      </c>
      <c r="H266" s="630">
        <v>77999</v>
      </c>
      <c r="I266" s="535">
        <v>455023.82</v>
      </c>
      <c r="J266" s="144">
        <f t="shared" si="14"/>
        <v>0.17471612804797779</v>
      </c>
      <c r="K266" s="631">
        <f t="shared" si="16"/>
        <v>0.17141739964294617</v>
      </c>
      <c r="L266" s="38">
        <v>24430906.5</v>
      </c>
      <c r="M266" s="32">
        <f t="shared" si="15"/>
        <v>53.637851310729182</v>
      </c>
      <c r="N266" s="266">
        <f t="shared" si="17"/>
        <v>52138.440816960094</v>
      </c>
    </row>
    <row r="267" spans="5:14" x14ac:dyDescent="0.25">
      <c r="E267" s="36" t="s">
        <v>87</v>
      </c>
      <c r="F267" s="37">
        <v>197</v>
      </c>
      <c r="G267" s="38">
        <v>77999</v>
      </c>
      <c r="H267" s="630">
        <v>77000</v>
      </c>
      <c r="I267" s="535">
        <v>460012.36</v>
      </c>
      <c r="J267" s="144">
        <f t="shared" si="14"/>
        <v>0.16955848751542241</v>
      </c>
      <c r="K267" s="631">
        <f t="shared" si="16"/>
        <v>0.16738680673710593</v>
      </c>
      <c r="L267" s="38">
        <v>15381168.802999999</v>
      </c>
      <c r="M267" s="32">
        <f t="shared" si="15"/>
        <v>33.403022040538211</v>
      </c>
      <c r="N267" s="266">
        <f t="shared" si="17"/>
        <v>52171.843839000634</v>
      </c>
    </row>
    <row r="268" spans="5:14" x14ac:dyDescent="0.25">
      <c r="E268" s="36" t="s">
        <v>87</v>
      </c>
      <c r="F268" s="37">
        <v>21</v>
      </c>
      <c r="G268" s="38">
        <v>77999</v>
      </c>
      <c r="H268" s="630">
        <v>77000</v>
      </c>
      <c r="I268" s="535">
        <v>460012.36</v>
      </c>
      <c r="J268" s="144">
        <f t="shared" si="14"/>
        <v>0.16955848751542241</v>
      </c>
      <c r="K268" s="631">
        <f t="shared" si="16"/>
        <v>0.16738680673710593</v>
      </c>
      <c r="L268" s="38">
        <v>1639616.9790000001</v>
      </c>
      <c r="M268" s="32">
        <f t="shared" si="15"/>
        <v>3.5607282378238705</v>
      </c>
      <c r="N268" s="266">
        <f t="shared" si="17"/>
        <v>52175.40456723846</v>
      </c>
    </row>
    <row r="269" spans="5:14" x14ac:dyDescent="0.25">
      <c r="E269" s="36" t="s">
        <v>88</v>
      </c>
      <c r="F269" s="37">
        <v>50</v>
      </c>
      <c r="G269" s="38">
        <v>80000</v>
      </c>
      <c r="H269" s="630">
        <v>76000</v>
      </c>
      <c r="I269" s="535">
        <v>460012.36</v>
      </c>
      <c r="J269" s="144">
        <f t="shared" si="14"/>
        <v>0.17390837063595421</v>
      </c>
      <c r="K269" s="631">
        <f t="shared" si="16"/>
        <v>0.16521295210415651</v>
      </c>
      <c r="L269" s="38">
        <v>4004000</v>
      </c>
      <c r="M269" s="32">
        <f t="shared" si="15"/>
        <v>8.69541853179771</v>
      </c>
      <c r="N269" s="266">
        <f t="shared" si="17"/>
        <v>52184.099985770255</v>
      </c>
    </row>
    <row r="270" spans="5:14" x14ac:dyDescent="0.25">
      <c r="E270" s="36" t="s">
        <v>89</v>
      </c>
      <c r="F270" s="37">
        <v>20</v>
      </c>
      <c r="G270" s="38">
        <v>79900</v>
      </c>
      <c r="H270" s="630">
        <v>75000</v>
      </c>
      <c r="I270" s="535">
        <v>465902.92</v>
      </c>
      <c r="J270" s="144">
        <f t="shared" si="14"/>
        <v>0.17149495435658571</v>
      </c>
      <c r="K270" s="631">
        <f t="shared" si="16"/>
        <v>0.16097774188665742</v>
      </c>
      <c r="L270" s="38">
        <v>1599598</v>
      </c>
      <c r="M270" s="32">
        <f t="shared" si="15"/>
        <v>3.4298990871317141</v>
      </c>
      <c r="N270" s="266">
        <f t="shared" si="17"/>
        <v>52187.529884857388</v>
      </c>
    </row>
    <row r="271" spans="5:14" x14ac:dyDescent="0.25">
      <c r="E271" s="36" t="s">
        <v>89</v>
      </c>
      <c r="F271" s="37">
        <v>145</v>
      </c>
      <c r="G271" s="38">
        <v>78000</v>
      </c>
      <c r="H271" s="630">
        <v>75000</v>
      </c>
      <c r="I271" s="535">
        <v>465902.92</v>
      </c>
      <c r="J271" s="144">
        <f t="shared" si="14"/>
        <v>0.16741685156212371</v>
      </c>
      <c r="K271" s="631">
        <f t="shared" si="16"/>
        <v>0.16097774188665742</v>
      </c>
      <c r="L271" s="38">
        <v>11321310</v>
      </c>
      <c r="M271" s="32">
        <f t="shared" si="15"/>
        <v>24.275443476507938</v>
      </c>
      <c r="N271" s="266">
        <f t="shared" si="17"/>
        <v>52211.805328333896</v>
      </c>
    </row>
    <row r="272" spans="5:14" x14ac:dyDescent="0.25">
      <c r="E272" s="36" t="s">
        <v>89</v>
      </c>
      <c r="F272" s="37">
        <v>40000</v>
      </c>
      <c r="G272" s="38">
        <v>77000</v>
      </c>
      <c r="H272" s="630">
        <v>75000</v>
      </c>
      <c r="I272" s="535">
        <v>465902.92</v>
      </c>
      <c r="J272" s="144">
        <f t="shared" si="14"/>
        <v>0.16527048167030162</v>
      </c>
      <c r="K272" s="631">
        <f t="shared" si="16"/>
        <v>0.16097774188665742</v>
      </c>
      <c r="L272" s="38">
        <v>3083080000</v>
      </c>
      <c r="M272" s="32">
        <f t="shared" si="15"/>
        <v>6610.8192668120646</v>
      </c>
      <c r="N272" s="266">
        <f t="shared" si="17"/>
        <v>58822.624595145957</v>
      </c>
    </row>
    <row r="273" spans="5:110" x14ac:dyDescent="0.25">
      <c r="E273" s="36" t="s">
        <v>90</v>
      </c>
      <c r="F273" s="37">
        <v>10</v>
      </c>
      <c r="G273" s="38">
        <v>75000</v>
      </c>
      <c r="H273" s="630">
        <v>74000</v>
      </c>
      <c r="I273" s="535">
        <v>470183.51</v>
      </c>
      <c r="J273" s="144">
        <f t="shared" si="14"/>
        <v>0.15951218706074996</v>
      </c>
      <c r="K273" s="631">
        <f t="shared" si="16"/>
        <v>0.15738535789993996</v>
      </c>
      <c r="L273" s="38">
        <v>750750.00100000005</v>
      </c>
      <c r="M273" s="32">
        <f t="shared" si="15"/>
        <v>1.5951218706074997</v>
      </c>
      <c r="N273" s="266">
        <f t="shared" si="17"/>
        <v>58824.219717016567</v>
      </c>
    </row>
    <row r="274" spans="5:110" x14ac:dyDescent="0.25">
      <c r="E274" s="36" t="s">
        <v>90</v>
      </c>
      <c r="F274" s="37">
        <v>500</v>
      </c>
      <c r="G274" s="38">
        <v>75000</v>
      </c>
      <c r="H274" s="630">
        <v>74000</v>
      </c>
      <c r="I274" s="535">
        <v>470183.51</v>
      </c>
      <c r="J274" s="144">
        <f t="shared" si="14"/>
        <v>0.15951218706074996</v>
      </c>
      <c r="K274" s="631">
        <f t="shared" si="16"/>
        <v>0.15738535789993996</v>
      </c>
      <c r="L274" s="38">
        <v>37537500</v>
      </c>
      <c r="M274" s="32">
        <f t="shared" si="15"/>
        <v>79.756093530374983</v>
      </c>
      <c r="N274" s="266">
        <f t="shared" si="17"/>
        <v>58903.975810546945</v>
      </c>
    </row>
    <row r="275" spans="5:110" x14ac:dyDescent="0.25">
      <c r="E275" s="36" t="s">
        <v>90</v>
      </c>
      <c r="F275" s="37">
        <v>3470</v>
      </c>
      <c r="G275" s="38">
        <v>74000</v>
      </c>
      <c r="H275" s="630">
        <v>74000</v>
      </c>
      <c r="I275" s="535">
        <v>470183.51</v>
      </c>
      <c r="J275" s="144">
        <f t="shared" si="14"/>
        <v>0.15738535789993996</v>
      </c>
      <c r="K275" s="631">
        <f t="shared" si="16"/>
        <v>0.15738535789993996</v>
      </c>
      <c r="L275" s="38">
        <v>257036780</v>
      </c>
      <c r="M275" s="32">
        <f t="shared" si="15"/>
        <v>546.12719191279166</v>
      </c>
      <c r="N275" s="266">
        <f t="shared" si="17"/>
        <v>59450.103002459735</v>
      </c>
    </row>
    <row r="276" spans="5:110" x14ac:dyDescent="0.25">
      <c r="E276" s="36" t="s">
        <v>91</v>
      </c>
      <c r="F276" s="37">
        <v>145</v>
      </c>
      <c r="G276" s="38">
        <v>74000</v>
      </c>
      <c r="H276" s="630">
        <v>74100</v>
      </c>
      <c r="I276" s="535">
        <v>470183.51</v>
      </c>
      <c r="J276" s="144">
        <f t="shared" si="14"/>
        <v>0.15738535789993996</v>
      </c>
      <c r="K276" s="631">
        <f t="shared" si="16"/>
        <v>0.15759804081602097</v>
      </c>
      <c r="L276" s="38">
        <v>10740730</v>
      </c>
      <c r="M276" s="32">
        <f t="shared" si="15"/>
        <v>22.820876895491295</v>
      </c>
      <c r="N276" s="266">
        <f t="shared" si="17"/>
        <v>59472.923879355229</v>
      </c>
    </row>
    <row r="277" spans="5:110" x14ac:dyDescent="0.25">
      <c r="E277" s="36" t="s">
        <v>92</v>
      </c>
      <c r="F277" s="37">
        <v>50</v>
      </c>
      <c r="G277" s="38">
        <v>74000</v>
      </c>
      <c r="H277" s="630">
        <v>75800</v>
      </c>
      <c r="I277" s="535">
        <v>484924.03</v>
      </c>
      <c r="J277" s="144">
        <f t="shared" si="14"/>
        <v>0.15260122291732994</v>
      </c>
      <c r="K277" s="631">
        <f t="shared" si="16"/>
        <v>0.1563131445558596</v>
      </c>
      <c r="L277" s="38">
        <v>3703700</v>
      </c>
      <c r="M277" s="32">
        <f t="shared" si="15"/>
        <v>7.6300611458664971</v>
      </c>
      <c r="N277" s="266">
        <f t="shared" si="17"/>
        <v>59480.553940501093</v>
      </c>
    </row>
    <row r="278" spans="5:110" x14ac:dyDescent="0.25">
      <c r="E278" s="36" t="s">
        <v>92</v>
      </c>
      <c r="F278" s="37">
        <v>76</v>
      </c>
      <c r="G278" s="38">
        <v>74000</v>
      </c>
      <c r="H278" s="630">
        <v>75800</v>
      </c>
      <c r="I278" s="535">
        <v>484924.03</v>
      </c>
      <c r="J278" s="144">
        <f t="shared" si="14"/>
        <v>0.15260122291732994</v>
      </c>
      <c r="K278" s="631">
        <f t="shared" si="16"/>
        <v>0.1563131445558596</v>
      </c>
      <c r="L278" s="38">
        <v>5629624</v>
      </c>
      <c r="M278" s="32">
        <f t="shared" si="15"/>
        <v>11.597692941717076</v>
      </c>
      <c r="N278" s="266">
        <f t="shared" si="17"/>
        <v>59492.151633442809</v>
      </c>
    </row>
    <row r="279" spans="5:110" x14ac:dyDescent="0.25">
      <c r="E279" s="36" t="s">
        <v>92</v>
      </c>
      <c r="F279" s="37">
        <v>496</v>
      </c>
      <c r="G279" s="38">
        <v>74000</v>
      </c>
      <c r="H279" s="630">
        <v>75800</v>
      </c>
      <c r="I279" s="535">
        <v>484924.03</v>
      </c>
      <c r="J279" s="144">
        <f t="shared" si="14"/>
        <v>0.15260122291732994</v>
      </c>
      <c r="K279" s="631">
        <f t="shared" si="16"/>
        <v>0.1563131445558596</v>
      </c>
      <c r="L279" s="38">
        <v>36740704</v>
      </c>
      <c r="M279" s="32">
        <f t="shared" si="15"/>
        <v>75.690206566995656</v>
      </c>
      <c r="N279" s="266">
        <f t="shared" si="17"/>
        <v>59567.841840009802</v>
      </c>
    </row>
    <row r="280" spans="5:110" x14ac:dyDescent="0.25">
      <c r="E280" s="36" t="s">
        <v>92</v>
      </c>
      <c r="F280" s="37">
        <v>100</v>
      </c>
      <c r="G280" s="38">
        <v>74000</v>
      </c>
      <c r="H280" s="630">
        <v>75800</v>
      </c>
      <c r="I280" s="535">
        <v>484924.03</v>
      </c>
      <c r="J280" s="144">
        <f t="shared" si="14"/>
        <v>0.15260122291732994</v>
      </c>
      <c r="K280" s="631">
        <f t="shared" si="16"/>
        <v>0.1563131445558596</v>
      </c>
      <c r="L280" s="38">
        <v>7407400</v>
      </c>
      <c r="M280" s="32">
        <f t="shared" si="15"/>
        <v>15.260122291732994</v>
      </c>
      <c r="N280" s="266">
        <f t="shared" si="17"/>
        <v>59583.101962301538</v>
      </c>
    </row>
    <row r="281" spans="5:110" x14ac:dyDescent="0.25">
      <c r="E281" s="610" t="s">
        <v>92</v>
      </c>
      <c r="F281" s="611">
        <v>300</v>
      </c>
      <c r="G281" s="612">
        <v>74000</v>
      </c>
      <c r="H281" s="630">
        <v>75800</v>
      </c>
      <c r="I281" s="613">
        <v>484924.03</v>
      </c>
      <c r="J281" s="614">
        <f t="shared" si="14"/>
        <v>0.15260122291732994</v>
      </c>
      <c r="K281" s="631">
        <f t="shared" si="16"/>
        <v>0.1563131445558596</v>
      </c>
      <c r="L281" s="612">
        <v>22222200</v>
      </c>
      <c r="M281" s="615">
        <f t="shared" si="15"/>
        <v>45.780366875198986</v>
      </c>
      <c r="N281" s="616">
        <f t="shared" si="17"/>
        <v>59628.88232917674</v>
      </c>
    </row>
    <row r="282" spans="5:110" ht="28.5" x14ac:dyDescent="0.25">
      <c r="E282" s="617">
        <v>44333</v>
      </c>
      <c r="F282" s="618">
        <v>34815</v>
      </c>
      <c r="G282" s="38" t="s">
        <v>275</v>
      </c>
      <c r="H282" s="38"/>
      <c r="I282" s="535"/>
      <c r="K282" s="635"/>
      <c r="L282" s="38"/>
      <c r="N282" s="266"/>
      <c r="O282" s="57"/>
    </row>
    <row r="283" spans="5:110" s="54" customFormat="1" ht="15.75" x14ac:dyDescent="0.25">
      <c r="E283" s="55"/>
      <c r="F283" s="58"/>
      <c r="G283" s="248"/>
      <c r="H283" s="248"/>
      <c r="I283" s="537"/>
      <c r="J283" s="145"/>
      <c r="K283" s="248"/>
      <c r="L283" s="55"/>
      <c r="M283" s="55"/>
      <c r="N283" s="267"/>
      <c r="O283" s="57"/>
      <c r="P283" s="57"/>
      <c r="Q283" s="57"/>
      <c r="R283" s="57"/>
      <c r="S283" s="57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</row>
    <row r="284" spans="5:110" s="56" customFormat="1" ht="18" x14ac:dyDescent="0.25">
      <c r="E284" s="249" t="s">
        <v>158</v>
      </c>
      <c r="F284" s="415">
        <f>SUM(F2:F283)</f>
        <v>297657</v>
      </c>
      <c r="G284" s="249"/>
      <c r="H284" s="249"/>
      <c r="I284" s="538" t="s">
        <v>228</v>
      </c>
      <c r="J284" s="414">
        <f>AVERAGE(J2:J281)</f>
        <v>0.24348868078192534</v>
      </c>
      <c r="K284" s="636"/>
      <c r="L284" s="420" t="s">
        <v>233</v>
      </c>
      <c r="M284" s="413">
        <f>SUM(M2:M283)</f>
        <v>59628.88232917674</v>
      </c>
      <c r="N284" s="269"/>
      <c r="O284" s="57"/>
      <c r="P284" s="57"/>
      <c r="Q284" s="57"/>
      <c r="R284" s="57"/>
      <c r="S284" s="57"/>
    </row>
    <row r="285" spans="5:110" s="40" customFormat="1" x14ac:dyDescent="0.25">
      <c r="E285" s="39"/>
      <c r="F285" s="39"/>
      <c r="G285" s="39"/>
      <c r="H285" s="39"/>
      <c r="I285" s="539"/>
      <c r="J285" s="146"/>
      <c r="K285" s="248"/>
      <c r="L285" s="39"/>
      <c r="M285" s="39"/>
      <c r="N285" s="267"/>
      <c r="O285" s="57"/>
      <c r="P285" s="57"/>
      <c r="Q285" s="57"/>
      <c r="R285" s="57"/>
      <c r="S285" s="57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</row>
    <row r="286" spans="5:110" s="40" customFormat="1" x14ac:dyDescent="0.25">
      <c r="E286" s="39"/>
      <c r="F286" s="39"/>
      <c r="G286" s="39"/>
      <c r="H286" s="39"/>
      <c r="I286" s="539"/>
      <c r="J286" s="146"/>
      <c r="K286" s="248"/>
      <c r="L286" s="39"/>
      <c r="M286" s="39"/>
      <c r="N286" s="267"/>
      <c r="O286" s="57"/>
      <c r="P286" s="57"/>
      <c r="Q286" s="57"/>
      <c r="R286" s="57"/>
      <c r="S286" s="57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</row>
    <row r="287" spans="5:110" s="40" customFormat="1" x14ac:dyDescent="0.25">
      <c r="E287" s="39"/>
      <c r="F287" s="39"/>
      <c r="G287" s="39"/>
      <c r="H287" s="39"/>
      <c r="I287" s="539"/>
      <c r="J287" s="146"/>
      <c r="K287" s="248"/>
      <c r="L287" s="39"/>
      <c r="M287" s="39"/>
      <c r="N287" s="267"/>
      <c r="O287" s="57"/>
      <c r="P287" s="57"/>
      <c r="Q287" s="57"/>
      <c r="R287" s="57"/>
      <c r="S287" s="57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</row>
    <row r="288" spans="5:110" s="40" customFormat="1" x14ac:dyDescent="0.25">
      <c r="E288" s="39"/>
      <c r="F288" s="39"/>
      <c r="G288" s="39"/>
      <c r="H288" s="39"/>
      <c r="I288" s="539"/>
      <c r="J288" s="146"/>
      <c r="K288" s="248"/>
      <c r="L288" s="39"/>
      <c r="M288" s="39"/>
      <c r="N288" s="267"/>
      <c r="O288" s="57"/>
      <c r="P288" s="57"/>
      <c r="Q288" s="57"/>
      <c r="R288" s="57"/>
      <c r="S288" s="57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</row>
    <row r="289" spans="5:110" s="40" customFormat="1" x14ac:dyDescent="0.25">
      <c r="E289" s="39"/>
      <c r="F289" s="39"/>
      <c r="G289" s="39"/>
      <c r="H289" s="39"/>
      <c r="I289" s="539"/>
      <c r="J289" s="146"/>
      <c r="K289" s="248"/>
      <c r="L289" s="39"/>
      <c r="M289" s="39"/>
      <c r="N289" s="267"/>
      <c r="O289" s="57"/>
      <c r="P289" s="57"/>
      <c r="Q289" s="57"/>
      <c r="R289" s="57"/>
      <c r="S289" s="57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</row>
    <row r="290" spans="5:110" s="40" customFormat="1" x14ac:dyDescent="0.25">
      <c r="E290" s="39"/>
      <c r="F290" s="39"/>
      <c r="G290" s="39"/>
      <c r="H290" s="39"/>
      <c r="I290" s="539"/>
      <c r="J290" s="146"/>
      <c r="K290" s="248"/>
      <c r="L290" s="39"/>
      <c r="M290" s="39"/>
      <c r="N290" s="267"/>
      <c r="O290" s="57"/>
      <c r="P290" s="57"/>
      <c r="Q290" s="57"/>
      <c r="R290" s="57"/>
      <c r="S290" s="57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</row>
    <row r="291" spans="5:110" s="40" customFormat="1" x14ac:dyDescent="0.25">
      <c r="E291" s="39"/>
      <c r="F291" s="39"/>
      <c r="G291" s="39"/>
      <c r="H291" s="39"/>
      <c r="I291" s="539"/>
      <c r="J291" s="146"/>
      <c r="K291" s="248"/>
      <c r="L291" s="39"/>
      <c r="M291" s="39"/>
      <c r="N291" s="267"/>
      <c r="O291" s="57"/>
      <c r="P291" s="57"/>
      <c r="Q291" s="57"/>
      <c r="R291" s="57"/>
      <c r="S291" s="57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</row>
    <row r="292" spans="5:110" s="40" customFormat="1" x14ac:dyDescent="0.25">
      <c r="E292" s="39"/>
      <c r="F292" s="39"/>
      <c r="G292" s="39"/>
      <c r="H292" s="39"/>
      <c r="I292" s="539"/>
      <c r="J292" s="146"/>
      <c r="K292" s="248"/>
      <c r="L292" s="39"/>
      <c r="M292" s="39"/>
      <c r="N292" s="267"/>
      <c r="O292" s="57"/>
      <c r="P292" s="57"/>
      <c r="Q292" s="57"/>
      <c r="R292" s="57"/>
      <c r="S292" s="57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</row>
    <row r="293" spans="5:110" s="40" customFormat="1" x14ac:dyDescent="0.25">
      <c r="E293" s="39"/>
      <c r="F293" s="39"/>
      <c r="G293" s="39"/>
      <c r="H293" s="39"/>
      <c r="I293" s="539"/>
      <c r="J293" s="146"/>
      <c r="K293" s="248"/>
      <c r="L293" s="39"/>
      <c r="M293" s="39"/>
      <c r="N293" s="267"/>
      <c r="O293" s="57"/>
      <c r="P293" s="57"/>
      <c r="Q293" s="57"/>
      <c r="R293" s="57"/>
      <c r="S293" s="57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</row>
    <row r="294" spans="5:110" s="40" customFormat="1" x14ac:dyDescent="0.25">
      <c r="E294" s="39"/>
      <c r="F294" s="39"/>
      <c r="G294" s="39"/>
      <c r="H294" s="39"/>
      <c r="I294" s="539"/>
      <c r="J294" s="146"/>
      <c r="K294" s="248"/>
      <c r="L294" s="39"/>
      <c r="M294" s="39"/>
      <c r="N294" s="267"/>
      <c r="O294" s="57"/>
      <c r="P294" s="57"/>
      <c r="Q294" s="57"/>
      <c r="R294" s="57"/>
      <c r="S294" s="57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</row>
    <row r="295" spans="5:110" s="40" customFormat="1" x14ac:dyDescent="0.25">
      <c r="E295" s="39"/>
      <c r="F295" s="39"/>
      <c r="G295" s="39"/>
      <c r="H295" s="39"/>
      <c r="I295" s="539"/>
      <c r="J295" s="146"/>
      <c r="K295" s="248"/>
      <c r="L295" s="39"/>
      <c r="M295" s="39"/>
      <c r="N295" s="267"/>
      <c r="O295" s="57"/>
      <c r="P295" s="57"/>
      <c r="Q295" s="57"/>
      <c r="R295" s="57"/>
      <c r="S295" s="57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</row>
    <row r="296" spans="5:110" s="40" customFormat="1" x14ac:dyDescent="0.25">
      <c r="E296" s="39"/>
      <c r="F296" s="39"/>
      <c r="G296" s="39"/>
      <c r="H296" s="39"/>
      <c r="I296" s="539"/>
      <c r="J296" s="146"/>
      <c r="K296" s="248"/>
      <c r="L296" s="39"/>
      <c r="M296" s="39"/>
      <c r="N296" s="267"/>
      <c r="O296" s="57"/>
      <c r="P296" s="57"/>
      <c r="Q296" s="57"/>
      <c r="R296" s="57"/>
      <c r="S296" s="57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</row>
    <row r="297" spans="5:110" s="40" customFormat="1" x14ac:dyDescent="0.25">
      <c r="E297" s="39"/>
      <c r="F297" s="39"/>
      <c r="G297" s="39"/>
      <c r="H297" s="39"/>
      <c r="I297" s="539"/>
      <c r="J297" s="146"/>
      <c r="K297" s="248"/>
      <c r="L297" s="39"/>
      <c r="M297" s="39"/>
      <c r="N297" s="267"/>
      <c r="O297" s="57"/>
      <c r="P297" s="57"/>
      <c r="Q297" s="57"/>
      <c r="R297" s="57"/>
      <c r="S297" s="57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</row>
    <row r="298" spans="5:110" s="40" customFormat="1" x14ac:dyDescent="0.25">
      <c r="E298" s="39"/>
      <c r="F298" s="39"/>
      <c r="G298" s="39"/>
      <c r="H298" s="39"/>
      <c r="I298" s="539"/>
      <c r="J298" s="146"/>
      <c r="K298" s="248"/>
      <c r="L298" s="39"/>
      <c r="M298" s="39"/>
      <c r="N298" s="267"/>
      <c r="O298" s="57"/>
      <c r="P298" s="57"/>
      <c r="Q298" s="57"/>
      <c r="R298" s="57"/>
      <c r="S298" s="57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</row>
    <row r="299" spans="5:110" s="40" customFormat="1" x14ac:dyDescent="0.25">
      <c r="E299" s="39"/>
      <c r="F299" s="39"/>
      <c r="G299" s="39"/>
      <c r="H299" s="39"/>
      <c r="I299" s="539"/>
      <c r="J299" s="146"/>
      <c r="K299" s="248"/>
      <c r="L299" s="39"/>
      <c r="M299" s="39"/>
      <c r="N299" s="267"/>
      <c r="O299" s="57"/>
      <c r="P299" s="57"/>
      <c r="Q299" s="57"/>
      <c r="R299" s="57"/>
      <c r="S299" s="57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</row>
    <row r="300" spans="5:110" s="40" customFormat="1" x14ac:dyDescent="0.25">
      <c r="E300" s="39"/>
      <c r="F300" s="39"/>
      <c r="G300" s="39"/>
      <c r="H300" s="39"/>
      <c r="I300" s="539"/>
      <c r="J300" s="146"/>
      <c r="K300" s="248"/>
      <c r="L300" s="39"/>
      <c r="M300" s="39"/>
      <c r="N300" s="267"/>
      <c r="O300" s="57"/>
      <c r="P300" s="57"/>
      <c r="Q300" s="57"/>
      <c r="R300" s="57"/>
      <c r="S300" s="57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</row>
    <row r="301" spans="5:110" s="40" customFormat="1" x14ac:dyDescent="0.25">
      <c r="E301" s="39"/>
      <c r="F301" s="39"/>
      <c r="G301" s="39"/>
      <c r="H301" s="39"/>
      <c r="I301" s="539"/>
      <c r="J301" s="146"/>
      <c r="K301" s="248"/>
      <c r="L301" s="39"/>
      <c r="M301" s="39"/>
      <c r="N301" s="267"/>
      <c r="O301" s="57"/>
      <c r="P301" s="57"/>
      <c r="Q301" s="57"/>
      <c r="R301" s="57"/>
      <c r="S301" s="57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</row>
    <row r="302" spans="5:110" s="40" customFormat="1" x14ac:dyDescent="0.25">
      <c r="E302" s="39"/>
      <c r="F302" s="39"/>
      <c r="G302" s="39"/>
      <c r="H302" s="39"/>
      <c r="I302" s="539"/>
      <c r="J302" s="146"/>
      <c r="K302" s="248"/>
      <c r="L302" s="39"/>
      <c r="M302" s="39"/>
      <c r="N302" s="267"/>
      <c r="O302" s="57"/>
      <c r="P302" s="57"/>
      <c r="Q302" s="57"/>
      <c r="R302" s="57"/>
      <c r="S302" s="57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</row>
    <row r="303" spans="5:110" s="40" customFormat="1" x14ac:dyDescent="0.25">
      <c r="E303" s="39"/>
      <c r="F303" s="39"/>
      <c r="G303" s="39"/>
      <c r="H303" s="39"/>
      <c r="I303" s="539"/>
      <c r="J303" s="146"/>
      <c r="K303" s="248"/>
      <c r="L303" s="39"/>
      <c r="M303" s="39"/>
      <c r="N303" s="267"/>
      <c r="O303" s="57"/>
      <c r="P303" s="57"/>
      <c r="Q303" s="57"/>
      <c r="R303" s="57"/>
      <c r="S303" s="57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</row>
    <row r="304" spans="5:110" s="40" customFormat="1" x14ac:dyDescent="0.25">
      <c r="E304" s="39"/>
      <c r="F304" s="39"/>
      <c r="G304" s="39"/>
      <c r="H304" s="39"/>
      <c r="I304" s="539"/>
      <c r="J304" s="146"/>
      <c r="K304" s="248"/>
      <c r="L304" s="39"/>
      <c r="M304" s="39"/>
      <c r="N304" s="267"/>
      <c r="O304" s="57"/>
      <c r="P304" s="57"/>
      <c r="Q304" s="57"/>
      <c r="R304" s="57"/>
      <c r="S304" s="57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</row>
    <row r="305" spans="5:110" s="40" customFormat="1" x14ac:dyDescent="0.25">
      <c r="E305" s="39"/>
      <c r="F305" s="39"/>
      <c r="G305" s="39"/>
      <c r="H305" s="39"/>
      <c r="I305" s="539"/>
      <c r="J305" s="146"/>
      <c r="K305" s="248"/>
      <c r="L305" s="39"/>
      <c r="M305" s="39"/>
      <c r="N305" s="267"/>
      <c r="O305" s="57"/>
      <c r="P305" s="57"/>
      <c r="Q305" s="57"/>
      <c r="R305" s="57"/>
      <c r="S305" s="57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</row>
    <row r="306" spans="5:110" s="40" customFormat="1" x14ac:dyDescent="0.25">
      <c r="E306" s="39"/>
      <c r="F306" s="39"/>
      <c r="G306" s="39"/>
      <c r="H306" s="39"/>
      <c r="I306" s="539"/>
      <c r="J306" s="146"/>
      <c r="K306" s="248"/>
      <c r="L306" s="39"/>
      <c r="M306" s="39"/>
      <c r="N306" s="267"/>
      <c r="O306" s="57"/>
      <c r="P306" s="57"/>
      <c r="Q306" s="57"/>
      <c r="R306" s="57"/>
      <c r="S306" s="57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</row>
    <row r="307" spans="5:110" s="40" customFormat="1" x14ac:dyDescent="0.25">
      <c r="E307" s="39"/>
      <c r="F307" s="39"/>
      <c r="G307" s="39"/>
      <c r="H307" s="39"/>
      <c r="I307" s="539"/>
      <c r="J307" s="146"/>
      <c r="K307" s="248"/>
      <c r="L307" s="39"/>
      <c r="M307" s="39"/>
      <c r="N307" s="267"/>
      <c r="O307" s="57"/>
      <c r="P307" s="57"/>
      <c r="Q307" s="57"/>
      <c r="R307" s="57"/>
      <c r="S307" s="57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</row>
    <row r="308" spans="5:110" s="40" customFormat="1" x14ac:dyDescent="0.25">
      <c r="E308" s="39"/>
      <c r="F308" s="39"/>
      <c r="G308" s="39"/>
      <c r="H308" s="39"/>
      <c r="I308" s="539"/>
      <c r="J308" s="146"/>
      <c r="K308" s="248"/>
      <c r="L308" s="39"/>
      <c r="M308" s="39"/>
      <c r="N308" s="267"/>
      <c r="O308" s="57"/>
      <c r="P308" s="57"/>
      <c r="Q308" s="57"/>
      <c r="R308" s="57"/>
      <c r="S308" s="57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</row>
    <row r="309" spans="5:110" s="40" customFormat="1" x14ac:dyDescent="0.25">
      <c r="E309" s="39"/>
      <c r="F309" s="39"/>
      <c r="G309" s="39"/>
      <c r="H309" s="39"/>
      <c r="I309" s="539"/>
      <c r="J309" s="146"/>
      <c r="K309" s="248"/>
      <c r="L309" s="39"/>
      <c r="M309" s="39"/>
      <c r="N309" s="267"/>
      <c r="O309" s="57"/>
      <c r="P309" s="57"/>
      <c r="Q309" s="57"/>
      <c r="R309" s="57"/>
      <c r="S309" s="57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</row>
    <row r="310" spans="5:110" s="40" customFormat="1" x14ac:dyDescent="0.25">
      <c r="E310" s="39"/>
      <c r="F310" s="39"/>
      <c r="G310" s="39"/>
      <c r="H310" s="39"/>
      <c r="I310" s="539"/>
      <c r="J310" s="146"/>
      <c r="K310" s="248"/>
      <c r="L310" s="39"/>
      <c r="M310" s="39"/>
      <c r="N310" s="267"/>
      <c r="O310" s="57"/>
      <c r="P310" s="57"/>
      <c r="Q310" s="57"/>
      <c r="R310" s="57"/>
      <c r="S310" s="57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</row>
    <row r="311" spans="5:110" s="40" customFormat="1" x14ac:dyDescent="0.25">
      <c r="E311" s="39"/>
      <c r="F311" s="39"/>
      <c r="G311" s="39"/>
      <c r="H311" s="39"/>
      <c r="I311" s="539"/>
      <c r="J311" s="146"/>
      <c r="K311" s="248"/>
      <c r="L311" s="39"/>
      <c r="M311" s="39"/>
      <c r="N311" s="267"/>
      <c r="O311" s="57"/>
      <c r="P311" s="57"/>
      <c r="Q311" s="57"/>
      <c r="R311" s="57"/>
      <c r="S311" s="57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</row>
    <row r="312" spans="5:110" s="40" customFormat="1" x14ac:dyDescent="0.25">
      <c r="E312" s="39"/>
      <c r="F312" s="39"/>
      <c r="G312" s="39"/>
      <c r="H312" s="39"/>
      <c r="I312" s="539"/>
      <c r="J312" s="146"/>
      <c r="K312" s="248"/>
      <c r="L312" s="39"/>
      <c r="M312" s="39"/>
      <c r="N312" s="267"/>
      <c r="O312" s="57"/>
      <c r="P312" s="57"/>
      <c r="Q312" s="57"/>
      <c r="R312" s="57"/>
      <c r="S312" s="57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</row>
    <row r="313" spans="5:110" s="40" customFormat="1" x14ac:dyDescent="0.25">
      <c r="E313" s="39"/>
      <c r="F313" s="39"/>
      <c r="G313" s="39"/>
      <c r="H313" s="39"/>
      <c r="I313" s="539"/>
      <c r="J313" s="146"/>
      <c r="K313" s="248"/>
      <c r="L313" s="39"/>
      <c r="M313" s="39"/>
      <c r="N313" s="267"/>
      <c r="O313" s="57"/>
      <c r="P313" s="57"/>
      <c r="Q313" s="57"/>
      <c r="R313" s="57"/>
      <c r="S313" s="57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</row>
    <row r="314" spans="5:110" s="40" customFormat="1" x14ac:dyDescent="0.25">
      <c r="E314" s="39"/>
      <c r="F314" s="39"/>
      <c r="G314" s="39"/>
      <c r="H314" s="39"/>
      <c r="I314" s="539"/>
      <c r="J314" s="146"/>
      <c r="K314" s="248"/>
      <c r="L314" s="39"/>
      <c r="M314" s="39"/>
      <c r="N314" s="267"/>
      <c r="O314" s="57"/>
      <c r="P314" s="57"/>
      <c r="Q314" s="57"/>
      <c r="R314" s="57"/>
      <c r="S314" s="57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</row>
    <row r="315" spans="5:110" s="40" customFormat="1" x14ac:dyDescent="0.25">
      <c r="E315" s="39"/>
      <c r="F315" s="39"/>
      <c r="G315" s="39"/>
      <c r="H315" s="39"/>
      <c r="I315" s="539"/>
      <c r="J315" s="146"/>
      <c r="K315" s="248"/>
      <c r="L315" s="39"/>
      <c r="M315" s="39"/>
      <c r="N315" s="267"/>
      <c r="O315" s="57"/>
      <c r="P315" s="57"/>
      <c r="Q315" s="57"/>
      <c r="R315" s="57"/>
      <c r="S315" s="57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</row>
    <row r="316" spans="5:110" s="40" customFormat="1" x14ac:dyDescent="0.25">
      <c r="E316" s="39"/>
      <c r="F316" s="39"/>
      <c r="G316" s="39"/>
      <c r="H316" s="39"/>
      <c r="I316" s="539"/>
      <c r="J316" s="146"/>
      <c r="K316" s="248"/>
      <c r="L316" s="39"/>
      <c r="M316" s="39"/>
      <c r="N316" s="267"/>
      <c r="O316" s="57"/>
      <c r="P316" s="57"/>
      <c r="Q316" s="57"/>
      <c r="R316" s="57"/>
      <c r="S316" s="57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</row>
    <row r="317" spans="5:110" s="40" customFormat="1" x14ac:dyDescent="0.25">
      <c r="E317" s="39"/>
      <c r="F317" s="39"/>
      <c r="G317" s="39"/>
      <c r="H317" s="39"/>
      <c r="I317" s="539"/>
      <c r="J317" s="146"/>
      <c r="K317" s="248"/>
      <c r="L317" s="39"/>
      <c r="M317" s="39"/>
      <c r="N317" s="267"/>
      <c r="O317" s="57"/>
      <c r="P317" s="57"/>
      <c r="Q317" s="57"/>
      <c r="R317" s="57"/>
      <c r="S317" s="57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</row>
    <row r="318" spans="5:110" s="40" customFormat="1" x14ac:dyDescent="0.25">
      <c r="E318" s="39"/>
      <c r="F318" s="39"/>
      <c r="G318" s="39"/>
      <c r="H318" s="39"/>
      <c r="I318" s="539"/>
      <c r="J318" s="146"/>
      <c r="K318" s="248"/>
      <c r="L318" s="39"/>
      <c r="M318" s="39"/>
      <c r="N318" s="267"/>
      <c r="O318" s="57"/>
      <c r="P318" s="57"/>
      <c r="Q318" s="57"/>
      <c r="R318" s="57"/>
      <c r="S318" s="57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</row>
    <row r="319" spans="5:110" s="40" customFormat="1" x14ac:dyDescent="0.25">
      <c r="E319" s="39"/>
      <c r="F319" s="39"/>
      <c r="G319" s="39"/>
      <c r="H319" s="39"/>
      <c r="I319" s="539"/>
      <c r="J319" s="146"/>
      <c r="K319" s="248"/>
      <c r="L319" s="39"/>
      <c r="M319" s="39"/>
      <c r="N319" s="267"/>
      <c r="O319" s="57"/>
      <c r="P319" s="57"/>
      <c r="Q319" s="57"/>
      <c r="R319" s="57"/>
      <c r="S319" s="57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</row>
    <row r="320" spans="5:110" s="40" customFormat="1" x14ac:dyDescent="0.25">
      <c r="E320" s="39"/>
      <c r="F320" s="39"/>
      <c r="G320" s="39"/>
      <c r="H320" s="39"/>
      <c r="I320" s="539"/>
      <c r="J320" s="146"/>
      <c r="K320" s="248"/>
      <c r="L320" s="39"/>
      <c r="M320" s="39"/>
      <c r="N320" s="267"/>
      <c r="O320" s="57"/>
      <c r="P320" s="57"/>
      <c r="Q320" s="57"/>
      <c r="R320" s="57"/>
      <c r="S320" s="57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</row>
    <row r="321" spans="5:110" s="40" customFormat="1" x14ac:dyDescent="0.25">
      <c r="E321" s="39"/>
      <c r="F321" s="39"/>
      <c r="G321" s="39"/>
      <c r="H321" s="39"/>
      <c r="I321" s="539"/>
      <c r="J321" s="146"/>
      <c r="K321" s="248"/>
      <c r="L321" s="39"/>
      <c r="M321" s="39"/>
      <c r="N321" s="267"/>
      <c r="O321" s="57"/>
      <c r="P321" s="57"/>
      <c r="Q321" s="57"/>
      <c r="R321" s="57"/>
      <c r="S321" s="57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</row>
    <row r="322" spans="5:110" s="40" customFormat="1" x14ac:dyDescent="0.25">
      <c r="E322" s="39"/>
      <c r="F322" s="39"/>
      <c r="G322" s="39"/>
      <c r="H322" s="39"/>
      <c r="I322" s="539"/>
      <c r="J322" s="146"/>
      <c r="K322" s="248"/>
      <c r="L322" s="39"/>
      <c r="M322" s="39"/>
      <c r="N322" s="267"/>
      <c r="O322" s="57"/>
      <c r="P322" s="57"/>
      <c r="Q322" s="57"/>
      <c r="R322" s="57"/>
      <c r="S322" s="57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</row>
    <row r="323" spans="5:110" s="40" customFormat="1" x14ac:dyDescent="0.25">
      <c r="E323" s="39"/>
      <c r="F323" s="39"/>
      <c r="G323" s="39"/>
      <c r="H323" s="39"/>
      <c r="I323" s="539"/>
      <c r="J323" s="146"/>
      <c r="K323" s="248"/>
      <c r="L323" s="39"/>
      <c r="M323" s="39"/>
      <c r="N323" s="267"/>
      <c r="O323" s="57"/>
      <c r="P323" s="57"/>
      <c r="Q323" s="57"/>
      <c r="R323" s="57"/>
      <c r="S323" s="57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</row>
    <row r="324" spans="5:110" s="40" customFormat="1" x14ac:dyDescent="0.25">
      <c r="E324" s="39"/>
      <c r="F324" s="39"/>
      <c r="G324" s="39"/>
      <c r="H324" s="39"/>
      <c r="I324" s="539"/>
      <c r="J324" s="146"/>
      <c r="K324" s="248"/>
      <c r="L324" s="39"/>
      <c r="M324" s="39"/>
      <c r="N324" s="267"/>
      <c r="O324" s="57"/>
      <c r="P324" s="57"/>
      <c r="Q324" s="57"/>
      <c r="R324" s="57"/>
      <c r="S324" s="57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</row>
    <row r="325" spans="5:110" s="40" customFormat="1" x14ac:dyDescent="0.25">
      <c r="E325" s="39"/>
      <c r="F325" s="39"/>
      <c r="G325" s="39"/>
      <c r="H325" s="39"/>
      <c r="I325" s="539"/>
      <c r="J325" s="146"/>
      <c r="K325" s="248"/>
      <c r="L325" s="39"/>
      <c r="M325" s="39"/>
      <c r="N325" s="267"/>
      <c r="O325" s="57"/>
      <c r="P325" s="57"/>
      <c r="Q325" s="57"/>
      <c r="R325" s="57"/>
      <c r="S325" s="57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</row>
    <row r="326" spans="5:110" s="40" customFormat="1" x14ac:dyDescent="0.25">
      <c r="E326" s="39"/>
      <c r="F326" s="39"/>
      <c r="G326" s="39"/>
      <c r="H326" s="39"/>
      <c r="I326" s="539"/>
      <c r="J326" s="146"/>
      <c r="K326" s="248"/>
      <c r="L326" s="39"/>
      <c r="M326" s="39"/>
      <c r="N326" s="267"/>
      <c r="O326" s="57"/>
      <c r="P326" s="57"/>
      <c r="Q326" s="57"/>
      <c r="R326" s="57"/>
      <c r="S326" s="57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</row>
    <row r="327" spans="5:110" s="40" customFormat="1" x14ac:dyDescent="0.25">
      <c r="E327" s="39"/>
      <c r="F327" s="39"/>
      <c r="G327" s="39"/>
      <c r="H327" s="39"/>
      <c r="I327" s="539"/>
      <c r="J327" s="146"/>
      <c r="K327" s="248"/>
      <c r="L327" s="39"/>
      <c r="M327" s="39"/>
      <c r="N327" s="267"/>
      <c r="O327" s="57"/>
      <c r="P327" s="57"/>
      <c r="Q327" s="57"/>
      <c r="R327" s="57"/>
      <c r="S327" s="57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</row>
    <row r="328" spans="5:110" s="40" customFormat="1" x14ac:dyDescent="0.25">
      <c r="E328" s="39"/>
      <c r="F328" s="39"/>
      <c r="G328" s="39"/>
      <c r="H328" s="39"/>
      <c r="I328" s="539"/>
      <c r="J328" s="146"/>
      <c r="K328" s="248"/>
      <c r="L328" s="39"/>
      <c r="M328" s="39"/>
      <c r="N328" s="267"/>
      <c r="O328" s="57"/>
      <c r="P328" s="57"/>
      <c r="Q328" s="57"/>
      <c r="R328" s="57"/>
      <c r="S328" s="57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</row>
    <row r="329" spans="5:110" s="40" customFormat="1" x14ac:dyDescent="0.25">
      <c r="E329" s="39"/>
      <c r="F329" s="39"/>
      <c r="G329" s="39"/>
      <c r="H329" s="39"/>
      <c r="I329" s="539"/>
      <c r="J329" s="146"/>
      <c r="K329" s="248"/>
      <c r="L329" s="39"/>
      <c r="M329" s="39"/>
      <c r="N329" s="267"/>
      <c r="O329" s="57"/>
      <c r="P329" s="57"/>
      <c r="Q329" s="57"/>
      <c r="R329" s="57"/>
      <c r="S329" s="57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</row>
    <row r="330" spans="5:110" s="40" customFormat="1" x14ac:dyDescent="0.25">
      <c r="E330" s="39"/>
      <c r="F330" s="39"/>
      <c r="G330" s="39"/>
      <c r="H330" s="39"/>
      <c r="I330" s="539"/>
      <c r="J330" s="146"/>
      <c r="K330" s="248"/>
      <c r="L330" s="39"/>
      <c r="M330" s="39"/>
      <c r="N330" s="267"/>
      <c r="O330" s="57"/>
      <c r="P330" s="57"/>
      <c r="Q330" s="57"/>
      <c r="R330" s="57"/>
      <c r="S330" s="57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</row>
    <row r="331" spans="5:110" s="40" customFormat="1" x14ac:dyDescent="0.25">
      <c r="E331" s="39"/>
      <c r="F331" s="39"/>
      <c r="G331" s="39"/>
      <c r="H331" s="39"/>
      <c r="I331" s="539"/>
      <c r="J331" s="146"/>
      <c r="K331" s="248"/>
      <c r="L331" s="39"/>
      <c r="M331" s="39"/>
      <c r="N331" s="267"/>
      <c r="O331" s="57"/>
      <c r="P331" s="57"/>
      <c r="Q331" s="57"/>
      <c r="R331" s="57"/>
      <c r="S331" s="57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</row>
    <row r="332" spans="5:110" s="40" customFormat="1" x14ac:dyDescent="0.25">
      <c r="E332" s="39"/>
      <c r="F332" s="39"/>
      <c r="G332" s="39"/>
      <c r="H332" s="39"/>
      <c r="I332" s="539"/>
      <c r="J332" s="146"/>
      <c r="K332" s="248"/>
      <c r="L332" s="39"/>
      <c r="M332" s="39"/>
      <c r="N332" s="267"/>
      <c r="O332" s="57"/>
      <c r="P332" s="57"/>
      <c r="Q332" s="57"/>
      <c r="R332" s="57"/>
      <c r="S332" s="57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</row>
    <row r="333" spans="5:110" s="40" customFormat="1" x14ac:dyDescent="0.25">
      <c r="E333" s="39"/>
      <c r="F333" s="39"/>
      <c r="G333" s="39"/>
      <c r="H333" s="39"/>
      <c r="I333" s="539"/>
      <c r="J333" s="146"/>
      <c r="K333" s="248"/>
      <c r="L333" s="39"/>
      <c r="M333" s="39"/>
      <c r="N333" s="267"/>
      <c r="O333" s="57"/>
      <c r="P333" s="57"/>
      <c r="Q333" s="57"/>
      <c r="R333" s="57"/>
      <c r="S333" s="57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</row>
    <row r="334" spans="5:110" s="40" customFormat="1" x14ac:dyDescent="0.25">
      <c r="E334" s="39"/>
      <c r="F334" s="39"/>
      <c r="G334" s="39"/>
      <c r="H334" s="39"/>
      <c r="I334" s="539"/>
      <c r="J334" s="146"/>
      <c r="K334" s="248"/>
      <c r="L334" s="39"/>
      <c r="M334" s="39"/>
      <c r="N334" s="267"/>
      <c r="O334" s="57"/>
      <c r="P334" s="57"/>
      <c r="Q334" s="57"/>
      <c r="R334" s="57"/>
      <c r="S334" s="57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</row>
    <row r="335" spans="5:110" s="40" customFormat="1" x14ac:dyDescent="0.25">
      <c r="E335" s="39"/>
      <c r="F335" s="39"/>
      <c r="G335" s="39"/>
      <c r="H335" s="39"/>
      <c r="I335" s="539"/>
      <c r="J335" s="146"/>
      <c r="K335" s="248"/>
      <c r="L335" s="39"/>
      <c r="M335" s="39"/>
      <c r="N335" s="267"/>
      <c r="O335" s="57"/>
      <c r="P335" s="57"/>
      <c r="Q335" s="57"/>
      <c r="R335" s="57"/>
      <c r="S335" s="57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</row>
    <row r="336" spans="5:110" s="40" customFormat="1" x14ac:dyDescent="0.25">
      <c r="E336" s="39"/>
      <c r="F336" s="39"/>
      <c r="G336" s="39"/>
      <c r="H336" s="39"/>
      <c r="I336" s="539"/>
      <c r="J336" s="146"/>
      <c r="K336" s="248"/>
      <c r="L336" s="39"/>
      <c r="M336" s="39"/>
      <c r="N336" s="267"/>
      <c r="O336" s="57"/>
      <c r="P336" s="57"/>
      <c r="Q336" s="57"/>
      <c r="R336" s="57"/>
      <c r="S336" s="57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</row>
    <row r="337" spans="5:110" s="40" customFormat="1" x14ac:dyDescent="0.25">
      <c r="E337" s="39"/>
      <c r="F337" s="39"/>
      <c r="G337" s="39"/>
      <c r="H337" s="39"/>
      <c r="I337" s="539"/>
      <c r="J337" s="146"/>
      <c r="K337" s="248"/>
      <c r="L337" s="39"/>
      <c r="M337" s="39"/>
      <c r="N337" s="267"/>
      <c r="O337" s="57"/>
      <c r="P337" s="57"/>
      <c r="Q337" s="57"/>
      <c r="R337" s="57"/>
      <c r="S337" s="57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</row>
    <row r="338" spans="5:110" s="40" customFormat="1" x14ac:dyDescent="0.25">
      <c r="E338" s="39"/>
      <c r="F338" s="39"/>
      <c r="G338" s="39"/>
      <c r="H338" s="39"/>
      <c r="I338" s="539"/>
      <c r="J338" s="146"/>
      <c r="K338" s="248"/>
      <c r="L338" s="39"/>
      <c r="M338" s="39"/>
      <c r="N338" s="267"/>
      <c r="O338" s="57"/>
      <c r="P338" s="57"/>
      <c r="Q338" s="57"/>
      <c r="R338" s="57"/>
      <c r="S338" s="57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</row>
    <row r="339" spans="5:110" s="40" customFormat="1" x14ac:dyDescent="0.25">
      <c r="E339" s="39"/>
      <c r="F339" s="39"/>
      <c r="G339" s="39"/>
      <c r="H339" s="39"/>
      <c r="I339" s="539"/>
      <c r="J339" s="146"/>
      <c r="K339" s="248"/>
      <c r="L339" s="39"/>
      <c r="M339" s="39"/>
      <c r="N339" s="267"/>
      <c r="O339" s="57"/>
      <c r="P339" s="57"/>
      <c r="Q339" s="57"/>
      <c r="R339" s="57"/>
      <c r="S339" s="57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</row>
    <row r="340" spans="5:110" s="40" customFormat="1" x14ac:dyDescent="0.25">
      <c r="E340" s="39"/>
      <c r="F340" s="39"/>
      <c r="G340" s="39"/>
      <c r="H340" s="39"/>
      <c r="I340" s="539"/>
      <c r="J340" s="146"/>
      <c r="K340" s="248"/>
      <c r="L340" s="39"/>
      <c r="M340" s="39"/>
      <c r="N340" s="267"/>
      <c r="O340" s="57"/>
      <c r="P340" s="57"/>
      <c r="Q340" s="57"/>
      <c r="R340" s="57"/>
      <c r="S340" s="57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</row>
    <row r="341" spans="5:110" s="40" customFormat="1" x14ac:dyDescent="0.25">
      <c r="E341" s="39"/>
      <c r="F341" s="39"/>
      <c r="G341" s="39"/>
      <c r="H341" s="39"/>
      <c r="I341" s="539"/>
      <c r="J341" s="146"/>
      <c r="K341" s="248"/>
      <c r="L341" s="39"/>
      <c r="M341" s="39"/>
      <c r="N341" s="267"/>
      <c r="O341" s="57"/>
      <c r="P341" s="57"/>
      <c r="Q341" s="57"/>
      <c r="R341" s="57"/>
      <c r="S341" s="57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</row>
    <row r="342" spans="5:110" s="40" customFormat="1" x14ac:dyDescent="0.25">
      <c r="E342" s="39"/>
      <c r="F342" s="39"/>
      <c r="G342" s="39"/>
      <c r="H342" s="39"/>
      <c r="I342" s="539"/>
      <c r="J342" s="146"/>
      <c r="K342" s="248"/>
      <c r="L342" s="39"/>
      <c r="M342" s="39"/>
      <c r="N342" s="267"/>
      <c r="O342" s="57"/>
      <c r="P342" s="57"/>
      <c r="Q342" s="57"/>
      <c r="R342" s="57"/>
      <c r="S342" s="57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</row>
    <row r="343" spans="5:110" s="40" customFormat="1" x14ac:dyDescent="0.25">
      <c r="E343" s="39"/>
      <c r="F343" s="39"/>
      <c r="G343" s="39"/>
      <c r="H343" s="39"/>
      <c r="I343" s="539"/>
      <c r="J343" s="146"/>
      <c r="K343" s="248"/>
      <c r="L343" s="39"/>
      <c r="M343" s="39"/>
      <c r="N343" s="267"/>
      <c r="O343" s="57"/>
      <c r="P343" s="57"/>
      <c r="Q343" s="57"/>
      <c r="R343" s="57"/>
      <c r="S343" s="57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</row>
    <row r="344" spans="5:110" s="40" customFormat="1" x14ac:dyDescent="0.25">
      <c r="E344" s="39"/>
      <c r="F344" s="39"/>
      <c r="G344" s="39"/>
      <c r="H344" s="39"/>
      <c r="I344" s="539"/>
      <c r="J344" s="146"/>
      <c r="K344" s="248"/>
      <c r="L344" s="39"/>
      <c r="M344" s="39"/>
      <c r="N344" s="267"/>
      <c r="O344" s="57"/>
      <c r="P344" s="57"/>
      <c r="Q344" s="57"/>
      <c r="R344" s="57"/>
      <c r="S344" s="57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</row>
    <row r="345" spans="5:110" s="40" customFormat="1" x14ac:dyDescent="0.25">
      <c r="E345" s="39"/>
      <c r="F345" s="39"/>
      <c r="G345" s="39"/>
      <c r="H345" s="39"/>
      <c r="I345" s="539"/>
      <c r="J345" s="146"/>
      <c r="K345" s="248"/>
      <c r="L345" s="39"/>
      <c r="M345" s="39"/>
      <c r="N345" s="267"/>
      <c r="O345" s="57"/>
      <c r="P345" s="57"/>
      <c r="Q345" s="57"/>
      <c r="R345" s="57"/>
      <c r="S345" s="57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</row>
    <row r="346" spans="5:110" s="40" customFormat="1" x14ac:dyDescent="0.25">
      <c r="E346" s="39"/>
      <c r="F346" s="39"/>
      <c r="G346" s="39"/>
      <c r="H346" s="39"/>
      <c r="I346" s="539"/>
      <c r="J346" s="146"/>
      <c r="K346" s="248"/>
      <c r="L346" s="39"/>
      <c r="M346" s="39"/>
      <c r="N346" s="267"/>
      <c r="O346" s="57"/>
      <c r="P346" s="57"/>
      <c r="Q346" s="57"/>
      <c r="R346" s="57"/>
      <c r="S346" s="57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</row>
    <row r="347" spans="5:110" s="40" customFormat="1" x14ac:dyDescent="0.25">
      <c r="E347" s="39"/>
      <c r="F347" s="39"/>
      <c r="G347" s="39"/>
      <c r="H347" s="39"/>
      <c r="I347" s="539"/>
      <c r="J347" s="146"/>
      <c r="K347" s="248"/>
      <c r="L347" s="39"/>
      <c r="M347" s="39"/>
      <c r="N347" s="267"/>
      <c r="O347" s="57"/>
      <c r="P347" s="57"/>
      <c r="Q347" s="57"/>
      <c r="R347" s="57"/>
      <c r="S347" s="57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</row>
    <row r="348" spans="5:110" s="40" customFormat="1" x14ac:dyDescent="0.25">
      <c r="E348" s="39"/>
      <c r="F348" s="39"/>
      <c r="G348" s="39"/>
      <c r="H348" s="39"/>
      <c r="I348" s="539"/>
      <c r="J348" s="146"/>
      <c r="K348" s="248"/>
      <c r="L348" s="39"/>
      <c r="M348" s="39"/>
      <c r="N348" s="267"/>
      <c r="O348" s="57"/>
      <c r="P348" s="57"/>
      <c r="Q348" s="57"/>
      <c r="R348" s="57"/>
      <c r="S348" s="57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</row>
    <row r="349" spans="5:110" s="40" customFormat="1" x14ac:dyDescent="0.25">
      <c r="E349" s="39"/>
      <c r="F349" s="39"/>
      <c r="G349" s="39"/>
      <c r="H349" s="39"/>
      <c r="I349" s="539"/>
      <c r="J349" s="146"/>
      <c r="K349" s="248"/>
      <c r="L349" s="39"/>
      <c r="M349" s="39"/>
      <c r="N349" s="267"/>
      <c r="O349" s="57"/>
      <c r="P349" s="57"/>
      <c r="Q349" s="57"/>
      <c r="R349" s="57"/>
      <c r="S349" s="57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</row>
    <row r="350" spans="5:110" s="40" customFormat="1" x14ac:dyDescent="0.25">
      <c r="E350" s="39"/>
      <c r="F350" s="39"/>
      <c r="G350" s="39"/>
      <c r="H350" s="39"/>
      <c r="I350" s="539"/>
      <c r="J350" s="146"/>
      <c r="K350" s="248"/>
      <c r="L350" s="39"/>
      <c r="M350" s="39"/>
      <c r="N350" s="267"/>
      <c r="O350" s="57"/>
      <c r="P350" s="57"/>
      <c r="Q350" s="57"/>
      <c r="R350" s="57"/>
      <c r="S350" s="57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</row>
    <row r="351" spans="5:110" s="40" customFormat="1" x14ac:dyDescent="0.25">
      <c r="E351" s="39"/>
      <c r="F351" s="39"/>
      <c r="G351" s="39"/>
      <c r="H351" s="39"/>
      <c r="I351" s="539"/>
      <c r="J351" s="146"/>
      <c r="K351" s="248"/>
      <c r="L351" s="39"/>
      <c r="M351" s="39"/>
      <c r="N351" s="267"/>
      <c r="O351" s="57"/>
      <c r="P351" s="57"/>
      <c r="Q351" s="57"/>
      <c r="R351" s="57"/>
      <c r="S351" s="57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</row>
    <row r="352" spans="5:110" s="40" customFormat="1" x14ac:dyDescent="0.25">
      <c r="E352" s="39"/>
      <c r="F352" s="39"/>
      <c r="G352" s="39"/>
      <c r="H352" s="39"/>
      <c r="I352" s="539"/>
      <c r="J352" s="146"/>
      <c r="K352" s="248"/>
      <c r="L352" s="39"/>
      <c r="M352" s="39"/>
      <c r="N352" s="267"/>
      <c r="O352" s="57"/>
      <c r="P352" s="57"/>
      <c r="Q352" s="57"/>
      <c r="R352" s="57"/>
      <c r="S352" s="57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</row>
    <row r="353" spans="5:110" s="40" customFormat="1" x14ac:dyDescent="0.25">
      <c r="E353" s="39"/>
      <c r="F353" s="39"/>
      <c r="G353" s="39"/>
      <c r="H353" s="39"/>
      <c r="I353" s="539"/>
      <c r="J353" s="146"/>
      <c r="K353" s="248"/>
      <c r="L353" s="39"/>
      <c r="M353" s="39"/>
      <c r="N353" s="267"/>
      <c r="O353" s="57"/>
      <c r="P353" s="57"/>
      <c r="Q353" s="57"/>
      <c r="R353" s="57"/>
      <c r="S353" s="57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</row>
    <row r="354" spans="5:110" s="40" customFormat="1" x14ac:dyDescent="0.25">
      <c r="E354" s="39"/>
      <c r="F354" s="39"/>
      <c r="G354" s="39"/>
      <c r="H354" s="39"/>
      <c r="I354" s="539"/>
      <c r="J354" s="146"/>
      <c r="K354" s="248"/>
      <c r="L354" s="39"/>
      <c r="M354" s="39"/>
      <c r="N354" s="267"/>
      <c r="O354" s="57"/>
      <c r="P354" s="57"/>
      <c r="Q354" s="57"/>
      <c r="R354" s="57"/>
      <c r="S354" s="57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</row>
    <row r="355" spans="5:110" s="40" customFormat="1" x14ac:dyDescent="0.25">
      <c r="E355" s="39"/>
      <c r="F355" s="39"/>
      <c r="G355" s="39"/>
      <c r="H355" s="39"/>
      <c r="I355" s="539"/>
      <c r="J355" s="146"/>
      <c r="K355" s="248"/>
      <c r="L355" s="39"/>
      <c r="M355" s="39"/>
      <c r="N355" s="267"/>
      <c r="O355" s="57"/>
      <c r="P355" s="57"/>
      <c r="Q355" s="57"/>
      <c r="R355" s="57"/>
      <c r="S355" s="57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</row>
    <row r="356" spans="5:110" s="40" customFormat="1" x14ac:dyDescent="0.25">
      <c r="E356" s="39"/>
      <c r="F356" s="39"/>
      <c r="G356" s="39"/>
      <c r="H356" s="39"/>
      <c r="I356" s="539"/>
      <c r="J356" s="146"/>
      <c r="K356" s="248"/>
      <c r="L356" s="39"/>
      <c r="M356" s="39"/>
      <c r="N356" s="267"/>
      <c r="O356" s="57"/>
      <c r="P356" s="57"/>
      <c r="Q356" s="57"/>
      <c r="R356" s="57"/>
      <c r="S356" s="57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</row>
    <row r="357" spans="5:110" s="40" customFormat="1" x14ac:dyDescent="0.25">
      <c r="E357" s="39"/>
      <c r="F357" s="39"/>
      <c r="G357" s="39"/>
      <c r="H357" s="39"/>
      <c r="I357" s="539"/>
      <c r="J357" s="146"/>
      <c r="K357" s="248"/>
      <c r="L357" s="39"/>
      <c r="M357" s="39"/>
      <c r="N357" s="267"/>
      <c r="O357" s="57"/>
      <c r="P357" s="57"/>
      <c r="Q357" s="57"/>
      <c r="R357" s="57"/>
      <c r="S357" s="57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</row>
    <row r="358" spans="5:110" s="40" customFormat="1" x14ac:dyDescent="0.25">
      <c r="E358" s="39"/>
      <c r="F358" s="39"/>
      <c r="G358" s="39"/>
      <c r="H358" s="39"/>
      <c r="I358" s="539"/>
      <c r="J358" s="146"/>
      <c r="K358" s="248"/>
      <c r="L358" s="39"/>
      <c r="M358" s="39"/>
      <c r="N358" s="267"/>
      <c r="O358" s="57"/>
      <c r="P358" s="57"/>
      <c r="Q358" s="57"/>
      <c r="R358" s="57"/>
      <c r="S358" s="57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</row>
    <row r="359" spans="5:110" s="40" customFormat="1" x14ac:dyDescent="0.25">
      <c r="E359" s="39"/>
      <c r="F359" s="39"/>
      <c r="G359" s="39"/>
      <c r="H359" s="39"/>
      <c r="I359" s="539"/>
      <c r="J359" s="146"/>
      <c r="K359" s="248"/>
      <c r="L359" s="39"/>
      <c r="M359" s="39"/>
      <c r="N359" s="267"/>
      <c r="O359" s="57"/>
      <c r="P359" s="57"/>
      <c r="Q359" s="57"/>
      <c r="R359" s="57"/>
      <c r="S359" s="57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</row>
    <row r="360" spans="5:110" s="40" customFormat="1" x14ac:dyDescent="0.25">
      <c r="E360" s="39"/>
      <c r="F360" s="39"/>
      <c r="G360" s="39"/>
      <c r="H360" s="39"/>
      <c r="I360" s="539"/>
      <c r="J360" s="146"/>
      <c r="K360" s="248"/>
      <c r="L360" s="39"/>
      <c r="M360" s="39"/>
      <c r="N360" s="267"/>
      <c r="O360" s="57"/>
      <c r="P360" s="57"/>
      <c r="Q360" s="57"/>
      <c r="R360" s="57"/>
      <c r="S360" s="57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</row>
    <row r="361" spans="5:110" s="40" customFormat="1" x14ac:dyDescent="0.25">
      <c r="E361" s="39"/>
      <c r="F361" s="39"/>
      <c r="G361" s="39"/>
      <c r="H361" s="39"/>
      <c r="I361" s="539"/>
      <c r="J361" s="146"/>
      <c r="K361" s="248"/>
      <c r="L361" s="39"/>
      <c r="M361" s="39"/>
      <c r="N361" s="267"/>
      <c r="O361" s="57"/>
      <c r="P361" s="57"/>
      <c r="Q361" s="57"/>
      <c r="R361" s="57"/>
      <c r="S361" s="57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</row>
    <row r="362" spans="5:110" s="40" customFormat="1" x14ac:dyDescent="0.25">
      <c r="E362" s="39"/>
      <c r="F362" s="39"/>
      <c r="G362" s="39"/>
      <c r="H362" s="39"/>
      <c r="I362" s="539"/>
      <c r="J362" s="146"/>
      <c r="K362" s="248"/>
      <c r="L362" s="39"/>
      <c r="M362" s="39"/>
      <c r="N362" s="267"/>
      <c r="O362" s="57"/>
      <c r="P362" s="57"/>
      <c r="Q362" s="57"/>
      <c r="R362" s="57"/>
      <c r="S362" s="57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</row>
    <row r="363" spans="5:110" s="40" customFormat="1" x14ac:dyDescent="0.25">
      <c r="E363" s="39"/>
      <c r="F363" s="39"/>
      <c r="G363" s="39"/>
      <c r="H363" s="39"/>
      <c r="I363" s="539"/>
      <c r="J363" s="146"/>
      <c r="K363" s="248"/>
      <c r="L363" s="39"/>
      <c r="M363" s="39"/>
      <c r="N363" s="267"/>
      <c r="O363" s="57"/>
      <c r="P363" s="57"/>
      <c r="Q363" s="57"/>
      <c r="R363" s="57"/>
      <c r="S363" s="57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</row>
    <row r="364" spans="5:110" s="40" customFormat="1" x14ac:dyDescent="0.25">
      <c r="E364" s="39"/>
      <c r="F364" s="39"/>
      <c r="G364" s="39"/>
      <c r="H364" s="39"/>
      <c r="I364" s="539"/>
      <c r="J364" s="146"/>
      <c r="K364" s="248"/>
      <c r="L364" s="39"/>
      <c r="M364" s="39"/>
      <c r="N364" s="267"/>
      <c r="O364" s="57"/>
      <c r="P364" s="57"/>
      <c r="Q364" s="57"/>
      <c r="R364" s="57"/>
      <c r="S364" s="57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</row>
    <row r="365" spans="5:110" s="40" customFormat="1" x14ac:dyDescent="0.25">
      <c r="E365" s="39"/>
      <c r="F365" s="39"/>
      <c r="G365" s="39"/>
      <c r="H365" s="39"/>
      <c r="I365" s="539"/>
      <c r="J365" s="146"/>
      <c r="K365" s="248"/>
      <c r="L365" s="39"/>
      <c r="M365" s="39"/>
      <c r="N365" s="267"/>
      <c r="O365" s="57"/>
      <c r="P365" s="57"/>
      <c r="Q365" s="57"/>
      <c r="R365" s="57"/>
      <c r="S365" s="57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</row>
    <row r="366" spans="5:110" s="40" customFormat="1" x14ac:dyDescent="0.25">
      <c r="E366" s="39"/>
      <c r="F366" s="39"/>
      <c r="G366" s="39"/>
      <c r="H366" s="39"/>
      <c r="I366" s="539"/>
      <c r="J366" s="146"/>
      <c r="K366" s="248"/>
      <c r="L366" s="39"/>
      <c r="M366" s="39"/>
      <c r="N366" s="267"/>
      <c r="O366" s="57"/>
      <c r="P366" s="57"/>
      <c r="Q366" s="57"/>
      <c r="R366" s="57"/>
      <c r="S366" s="57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</row>
    <row r="367" spans="5:110" s="40" customFormat="1" x14ac:dyDescent="0.25">
      <c r="E367" s="39"/>
      <c r="F367" s="39"/>
      <c r="G367" s="39"/>
      <c r="H367" s="39"/>
      <c r="I367" s="539"/>
      <c r="J367" s="146"/>
      <c r="K367" s="248"/>
      <c r="L367" s="39"/>
      <c r="M367" s="39"/>
      <c r="N367" s="267"/>
      <c r="O367" s="57"/>
      <c r="P367" s="57"/>
      <c r="Q367" s="57"/>
      <c r="R367" s="57"/>
      <c r="S367" s="57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</row>
    <row r="368" spans="5:110" s="40" customFormat="1" x14ac:dyDescent="0.25">
      <c r="E368" s="39"/>
      <c r="F368" s="39"/>
      <c r="G368" s="39"/>
      <c r="H368" s="39"/>
      <c r="I368" s="539"/>
      <c r="J368" s="146"/>
      <c r="K368" s="248"/>
      <c r="L368" s="39"/>
      <c r="M368" s="39"/>
      <c r="N368" s="267"/>
      <c r="O368" s="57"/>
      <c r="P368" s="57"/>
      <c r="Q368" s="57"/>
      <c r="R368" s="57"/>
      <c r="S368" s="57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</row>
    <row r="369" spans="5:110" s="40" customFormat="1" x14ac:dyDescent="0.25">
      <c r="E369" s="39"/>
      <c r="F369" s="39"/>
      <c r="G369" s="39"/>
      <c r="H369" s="39"/>
      <c r="I369" s="539"/>
      <c r="J369" s="146"/>
      <c r="K369" s="248"/>
      <c r="L369" s="39"/>
      <c r="M369" s="39"/>
      <c r="N369" s="267"/>
      <c r="O369" s="57"/>
      <c r="P369" s="57"/>
      <c r="Q369" s="57"/>
      <c r="R369" s="57"/>
      <c r="S369" s="57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</row>
    <row r="370" spans="5:110" s="40" customFormat="1" x14ac:dyDescent="0.25">
      <c r="E370" s="39"/>
      <c r="F370" s="39"/>
      <c r="G370" s="39"/>
      <c r="H370" s="39"/>
      <c r="I370" s="539"/>
      <c r="J370" s="146"/>
      <c r="K370" s="248"/>
      <c r="L370" s="39"/>
      <c r="M370" s="39"/>
      <c r="N370" s="267"/>
      <c r="O370" s="57"/>
      <c r="P370" s="57"/>
      <c r="Q370" s="57"/>
      <c r="R370" s="57"/>
      <c r="S370" s="57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</row>
    <row r="371" spans="5:110" s="40" customFormat="1" x14ac:dyDescent="0.25">
      <c r="E371" s="39"/>
      <c r="F371" s="39"/>
      <c r="G371" s="39"/>
      <c r="H371" s="39"/>
      <c r="I371" s="539"/>
      <c r="J371" s="146"/>
      <c r="K371" s="248"/>
      <c r="L371" s="39"/>
      <c r="M371" s="39"/>
      <c r="N371" s="267"/>
      <c r="O371" s="57"/>
      <c r="P371" s="57"/>
      <c r="Q371" s="57"/>
      <c r="R371" s="57"/>
      <c r="S371" s="57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</row>
    <row r="372" spans="5:110" s="40" customFormat="1" x14ac:dyDescent="0.25">
      <c r="E372" s="39"/>
      <c r="F372" s="39"/>
      <c r="G372" s="39"/>
      <c r="H372" s="39"/>
      <c r="I372" s="539"/>
      <c r="J372" s="146"/>
      <c r="K372" s="248"/>
      <c r="L372" s="39"/>
      <c r="M372" s="39"/>
      <c r="N372" s="267"/>
      <c r="O372" s="57"/>
      <c r="P372" s="57"/>
      <c r="Q372" s="57"/>
      <c r="R372" s="57"/>
      <c r="S372" s="57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</row>
    <row r="373" spans="5:110" s="40" customFormat="1" x14ac:dyDescent="0.25">
      <c r="E373" s="39"/>
      <c r="F373" s="39"/>
      <c r="G373" s="39"/>
      <c r="H373" s="39"/>
      <c r="I373" s="539"/>
      <c r="J373" s="146"/>
      <c r="K373" s="248"/>
      <c r="L373" s="39"/>
      <c r="M373" s="39"/>
      <c r="N373" s="267"/>
      <c r="O373" s="57"/>
      <c r="P373" s="57"/>
      <c r="Q373" s="57"/>
      <c r="R373" s="57"/>
      <c r="S373" s="57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</row>
    <row r="374" spans="5:110" s="40" customFormat="1" x14ac:dyDescent="0.25">
      <c r="E374" s="39"/>
      <c r="F374" s="39"/>
      <c r="G374" s="39"/>
      <c r="H374" s="39"/>
      <c r="I374" s="539"/>
      <c r="J374" s="146"/>
      <c r="K374" s="248"/>
      <c r="L374" s="39"/>
      <c r="M374" s="39"/>
      <c r="N374" s="267"/>
      <c r="O374" s="57"/>
      <c r="P374" s="57"/>
      <c r="Q374" s="57"/>
      <c r="R374" s="57"/>
      <c r="S374" s="57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</row>
    <row r="375" spans="5:110" s="40" customFormat="1" x14ac:dyDescent="0.25">
      <c r="E375" s="39"/>
      <c r="F375" s="39"/>
      <c r="G375" s="39"/>
      <c r="H375" s="39"/>
      <c r="I375" s="539"/>
      <c r="J375" s="146"/>
      <c r="K375" s="248"/>
      <c r="L375" s="39"/>
      <c r="M375" s="39"/>
      <c r="N375" s="267"/>
      <c r="O375" s="57"/>
      <c r="P375" s="57"/>
      <c r="Q375" s="57"/>
      <c r="R375" s="57"/>
      <c r="S375" s="57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</row>
    <row r="376" spans="5:110" s="40" customFormat="1" x14ac:dyDescent="0.25">
      <c r="E376" s="39"/>
      <c r="F376" s="39"/>
      <c r="G376" s="39"/>
      <c r="H376" s="39"/>
      <c r="I376" s="539"/>
      <c r="J376" s="146"/>
      <c r="K376" s="248"/>
      <c r="L376" s="39"/>
      <c r="M376" s="39"/>
      <c r="N376" s="267"/>
      <c r="O376" s="57"/>
      <c r="P376" s="57"/>
      <c r="Q376" s="57"/>
      <c r="R376" s="57"/>
      <c r="S376" s="57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</row>
    <row r="377" spans="5:110" s="40" customFormat="1" x14ac:dyDescent="0.25">
      <c r="E377" s="39"/>
      <c r="F377" s="39"/>
      <c r="G377" s="39"/>
      <c r="H377" s="39"/>
      <c r="I377" s="539"/>
      <c r="J377" s="146"/>
      <c r="K377" s="248"/>
      <c r="L377" s="39"/>
      <c r="M377" s="39"/>
      <c r="N377" s="267"/>
      <c r="O377" s="57"/>
      <c r="P377" s="57"/>
      <c r="Q377" s="57"/>
      <c r="R377" s="57"/>
      <c r="S377" s="57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</row>
    <row r="378" spans="5:110" s="40" customFormat="1" x14ac:dyDescent="0.25">
      <c r="E378" s="39"/>
      <c r="F378" s="39"/>
      <c r="G378" s="39"/>
      <c r="H378" s="39"/>
      <c r="I378" s="539"/>
      <c r="J378" s="146"/>
      <c r="K378" s="248"/>
      <c r="L378" s="39"/>
      <c r="M378" s="39"/>
      <c r="N378" s="267"/>
      <c r="O378" s="57"/>
      <c r="P378" s="57"/>
      <c r="Q378" s="57"/>
      <c r="R378" s="57"/>
      <c r="S378" s="57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</row>
    <row r="379" spans="5:110" s="40" customFormat="1" x14ac:dyDescent="0.25">
      <c r="E379" s="39"/>
      <c r="F379" s="39"/>
      <c r="G379" s="39"/>
      <c r="H379" s="39"/>
      <c r="I379" s="539"/>
      <c r="J379" s="146"/>
      <c r="K379" s="248"/>
      <c r="L379" s="39"/>
      <c r="M379" s="39"/>
      <c r="N379" s="267"/>
      <c r="O379" s="57"/>
      <c r="P379" s="57"/>
      <c r="Q379" s="57"/>
      <c r="R379" s="57"/>
      <c r="S379" s="57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</row>
    <row r="380" spans="5:110" s="40" customFormat="1" x14ac:dyDescent="0.25">
      <c r="E380" s="39"/>
      <c r="F380" s="39"/>
      <c r="G380" s="39"/>
      <c r="H380" s="39"/>
      <c r="I380" s="539"/>
      <c r="J380" s="146"/>
      <c r="K380" s="248"/>
      <c r="L380" s="39"/>
      <c r="M380" s="39"/>
      <c r="N380" s="267"/>
      <c r="O380" s="57"/>
      <c r="P380" s="57"/>
      <c r="Q380" s="57"/>
      <c r="R380" s="57"/>
      <c r="S380" s="57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</row>
    <row r="381" spans="5:110" s="40" customFormat="1" x14ac:dyDescent="0.25">
      <c r="E381" s="39"/>
      <c r="F381" s="39"/>
      <c r="G381" s="39"/>
      <c r="H381" s="39"/>
      <c r="I381" s="539"/>
      <c r="J381" s="146"/>
      <c r="K381" s="248"/>
      <c r="L381" s="39"/>
      <c r="M381" s="39"/>
      <c r="N381" s="267"/>
      <c r="O381" s="57"/>
      <c r="P381" s="57"/>
      <c r="Q381" s="57"/>
      <c r="R381" s="57"/>
      <c r="S381" s="57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</row>
    <row r="382" spans="5:110" s="40" customFormat="1" x14ac:dyDescent="0.25">
      <c r="E382" s="39"/>
      <c r="F382" s="39"/>
      <c r="G382" s="39"/>
      <c r="H382" s="39"/>
      <c r="I382" s="539"/>
      <c r="J382" s="146"/>
      <c r="K382" s="248"/>
      <c r="L382" s="39"/>
      <c r="M382" s="39"/>
      <c r="N382" s="267"/>
      <c r="O382" s="57"/>
      <c r="P382" s="57"/>
      <c r="Q382" s="57"/>
      <c r="R382" s="57"/>
      <c r="S382" s="57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</row>
    <row r="383" spans="5:110" s="40" customFormat="1" x14ac:dyDescent="0.25">
      <c r="E383" s="39"/>
      <c r="F383" s="39"/>
      <c r="G383" s="39"/>
      <c r="H383" s="39"/>
      <c r="I383" s="539"/>
      <c r="J383" s="146"/>
      <c r="K383" s="248"/>
      <c r="L383" s="39"/>
      <c r="M383" s="39"/>
      <c r="N383" s="267"/>
      <c r="O383" s="57"/>
      <c r="P383" s="57"/>
      <c r="Q383" s="57"/>
      <c r="R383" s="57"/>
      <c r="S383" s="57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</row>
    <row r="384" spans="5:110" s="40" customFormat="1" x14ac:dyDescent="0.25">
      <c r="E384" s="39"/>
      <c r="F384" s="39"/>
      <c r="G384" s="39"/>
      <c r="H384" s="39"/>
      <c r="I384" s="539"/>
      <c r="J384" s="146"/>
      <c r="K384" s="248"/>
      <c r="L384" s="39"/>
      <c r="M384" s="39"/>
      <c r="N384" s="267"/>
      <c r="O384" s="57"/>
      <c r="P384" s="57"/>
      <c r="Q384" s="57"/>
      <c r="R384" s="57"/>
      <c r="S384" s="57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</row>
    <row r="385" spans="5:110" s="40" customFormat="1" x14ac:dyDescent="0.25">
      <c r="E385" s="39"/>
      <c r="F385" s="39"/>
      <c r="G385" s="39"/>
      <c r="H385" s="39"/>
      <c r="I385" s="539"/>
      <c r="J385" s="146"/>
      <c r="K385" s="248"/>
      <c r="L385" s="39"/>
      <c r="M385" s="39"/>
      <c r="N385" s="267"/>
      <c r="O385" s="57"/>
      <c r="P385" s="57"/>
      <c r="Q385" s="57"/>
      <c r="R385" s="57"/>
      <c r="S385" s="57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</row>
    <row r="386" spans="5:110" s="40" customFormat="1" x14ac:dyDescent="0.25">
      <c r="E386" s="39"/>
      <c r="F386" s="39"/>
      <c r="G386" s="39"/>
      <c r="H386" s="39"/>
      <c r="I386" s="539"/>
      <c r="J386" s="146"/>
      <c r="K386" s="248"/>
      <c r="L386" s="39"/>
      <c r="M386" s="39"/>
      <c r="N386" s="267"/>
      <c r="O386" s="57"/>
      <c r="P386" s="57"/>
      <c r="Q386" s="57"/>
      <c r="R386" s="57"/>
      <c r="S386" s="57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</row>
    <row r="387" spans="5:110" s="40" customFormat="1" x14ac:dyDescent="0.25">
      <c r="E387" s="39"/>
      <c r="F387" s="39"/>
      <c r="G387" s="39"/>
      <c r="H387" s="39"/>
      <c r="I387" s="539"/>
      <c r="J387" s="146"/>
      <c r="K387" s="248"/>
      <c r="L387" s="39"/>
      <c r="M387" s="39"/>
      <c r="N387" s="267"/>
      <c r="O387" s="57"/>
      <c r="P387" s="57"/>
      <c r="Q387" s="57"/>
      <c r="R387" s="57"/>
      <c r="S387" s="57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</row>
    <row r="388" spans="5:110" s="40" customFormat="1" x14ac:dyDescent="0.25">
      <c r="E388" s="39"/>
      <c r="F388" s="39"/>
      <c r="G388" s="39"/>
      <c r="H388" s="39"/>
      <c r="I388" s="539"/>
      <c r="J388" s="146"/>
      <c r="K388" s="248"/>
      <c r="L388" s="39"/>
      <c r="M388" s="39"/>
      <c r="N388" s="267"/>
      <c r="O388" s="57"/>
      <c r="P388" s="57"/>
      <c r="Q388" s="57"/>
      <c r="R388" s="57"/>
      <c r="S388" s="57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</row>
    <row r="389" spans="5:110" s="40" customFormat="1" x14ac:dyDescent="0.25">
      <c r="E389" s="39"/>
      <c r="F389" s="39"/>
      <c r="G389" s="39"/>
      <c r="H389" s="39"/>
      <c r="I389" s="539"/>
      <c r="J389" s="146"/>
      <c r="K389" s="248"/>
      <c r="L389" s="39"/>
      <c r="M389" s="39"/>
      <c r="N389" s="267"/>
      <c r="O389" s="57"/>
      <c r="P389" s="57"/>
      <c r="Q389" s="57"/>
      <c r="R389" s="57"/>
      <c r="S389" s="57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</row>
    <row r="390" spans="5:110" s="40" customFormat="1" x14ac:dyDescent="0.25">
      <c r="E390" s="39"/>
      <c r="F390" s="39"/>
      <c r="G390" s="39"/>
      <c r="H390" s="39"/>
      <c r="I390" s="539"/>
      <c r="J390" s="146"/>
      <c r="K390" s="248"/>
      <c r="L390" s="39"/>
      <c r="M390" s="39"/>
      <c r="N390" s="267"/>
      <c r="O390" s="57"/>
      <c r="P390" s="57"/>
      <c r="Q390" s="57"/>
      <c r="R390" s="57"/>
      <c r="S390" s="57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</row>
    <row r="391" spans="5:110" s="40" customFormat="1" x14ac:dyDescent="0.25">
      <c r="E391" s="39"/>
      <c r="F391" s="39"/>
      <c r="G391" s="39"/>
      <c r="H391" s="39"/>
      <c r="I391" s="539"/>
      <c r="J391" s="146"/>
      <c r="K391" s="248"/>
      <c r="L391" s="39"/>
      <c r="M391" s="39"/>
      <c r="N391" s="267"/>
      <c r="O391" s="57"/>
      <c r="P391" s="57"/>
      <c r="Q391" s="57"/>
      <c r="R391" s="57"/>
      <c r="S391" s="57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</row>
    <row r="392" spans="5:110" s="40" customFormat="1" x14ac:dyDescent="0.25">
      <c r="E392" s="39"/>
      <c r="F392" s="39"/>
      <c r="G392" s="39"/>
      <c r="H392" s="39"/>
      <c r="I392" s="539"/>
      <c r="J392" s="146"/>
      <c r="K392" s="248"/>
      <c r="L392" s="39"/>
      <c r="M392" s="39"/>
      <c r="N392" s="267"/>
      <c r="O392" s="57"/>
      <c r="P392" s="57"/>
      <c r="Q392" s="57"/>
      <c r="R392" s="57"/>
      <c r="S392" s="57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</row>
    <row r="393" spans="5:110" s="40" customFormat="1" x14ac:dyDescent="0.25">
      <c r="E393" s="39"/>
      <c r="F393" s="39"/>
      <c r="G393" s="39"/>
      <c r="H393" s="39"/>
      <c r="I393" s="539"/>
      <c r="J393" s="146"/>
      <c r="K393" s="248"/>
      <c r="L393" s="39"/>
      <c r="M393" s="39"/>
      <c r="N393" s="267"/>
      <c r="O393" s="57"/>
      <c r="P393" s="57"/>
      <c r="Q393" s="57"/>
      <c r="R393" s="57"/>
      <c r="S393" s="57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</row>
    <row r="394" spans="5:110" s="40" customFormat="1" x14ac:dyDescent="0.25">
      <c r="E394" s="39"/>
      <c r="F394" s="39"/>
      <c r="G394" s="39"/>
      <c r="H394" s="39"/>
      <c r="I394" s="539"/>
      <c r="J394" s="146"/>
      <c r="K394" s="248"/>
      <c r="L394" s="39"/>
      <c r="M394" s="39"/>
      <c r="N394" s="267"/>
      <c r="O394" s="57"/>
      <c r="P394" s="57"/>
      <c r="Q394" s="57"/>
      <c r="R394" s="57"/>
      <c r="S394" s="57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</row>
    <row r="395" spans="5:110" s="40" customFormat="1" x14ac:dyDescent="0.25">
      <c r="E395" s="39"/>
      <c r="F395" s="39"/>
      <c r="G395" s="39"/>
      <c r="H395" s="39"/>
      <c r="I395" s="539"/>
      <c r="J395" s="146"/>
      <c r="K395" s="248"/>
      <c r="L395" s="39"/>
      <c r="M395" s="39"/>
      <c r="N395" s="267"/>
      <c r="O395" s="57"/>
      <c r="P395" s="57"/>
      <c r="Q395" s="57"/>
      <c r="R395" s="57"/>
      <c r="S395" s="57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</row>
    <row r="396" spans="5:110" s="40" customFormat="1" x14ac:dyDescent="0.25">
      <c r="E396" s="39"/>
      <c r="F396" s="39"/>
      <c r="G396" s="39"/>
      <c r="H396" s="39"/>
      <c r="I396" s="539"/>
      <c r="J396" s="146"/>
      <c r="K396" s="248"/>
      <c r="L396" s="39"/>
      <c r="M396" s="39"/>
      <c r="N396" s="267"/>
      <c r="O396" s="57"/>
      <c r="P396" s="57"/>
      <c r="Q396" s="57"/>
      <c r="R396" s="57"/>
      <c r="S396" s="57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</row>
    <row r="397" spans="5:110" s="40" customFormat="1" x14ac:dyDescent="0.25">
      <c r="E397" s="39"/>
      <c r="F397" s="39"/>
      <c r="G397" s="39"/>
      <c r="H397" s="39"/>
      <c r="I397" s="539"/>
      <c r="J397" s="146"/>
      <c r="K397" s="248"/>
      <c r="L397" s="39"/>
      <c r="M397" s="39"/>
      <c r="N397" s="267"/>
      <c r="O397" s="57"/>
      <c r="P397" s="57"/>
      <c r="Q397" s="57"/>
      <c r="R397" s="57"/>
      <c r="S397" s="57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</row>
    <row r="398" spans="5:110" s="40" customFormat="1" x14ac:dyDescent="0.25">
      <c r="E398" s="39"/>
      <c r="F398" s="39"/>
      <c r="G398" s="39"/>
      <c r="H398" s="39"/>
      <c r="I398" s="539"/>
      <c r="J398" s="146"/>
      <c r="K398" s="248"/>
      <c r="L398" s="39"/>
      <c r="M398" s="39"/>
      <c r="N398" s="267"/>
      <c r="O398" s="57"/>
      <c r="P398" s="57"/>
      <c r="Q398" s="57"/>
      <c r="R398" s="57"/>
      <c r="S398" s="57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</row>
    <row r="399" spans="5:110" s="40" customFormat="1" x14ac:dyDescent="0.25">
      <c r="E399" s="39"/>
      <c r="F399" s="39"/>
      <c r="G399" s="39"/>
      <c r="H399" s="39"/>
      <c r="I399" s="539"/>
      <c r="J399" s="146"/>
      <c r="K399" s="248"/>
      <c r="L399" s="39"/>
      <c r="M399" s="39"/>
      <c r="N399" s="267"/>
      <c r="O399" s="57"/>
      <c r="P399" s="57"/>
      <c r="Q399" s="57"/>
      <c r="R399" s="57"/>
      <c r="S399" s="57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</row>
    <row r="400" spans="5:110" s="40" customFormat="1" x14ac:dyDescent="0.25">
      <c r="E400" s="39"/>
      <c r="F400" s="39"/>
      <c r="G400" s="39"/>
      <c r="H400" s="39"/>
      <c r="I400" s="539"/>
      <c r="J400" s="146"/>
      <c r="K400" s="248"/>
      <c r="L400" s="39"/>
      <c r="M400" s="39"/>
      <c r="N400" s="267"/>
      <c r="O400" s="57"/>
      <c r="P400" s="57"/>
      <c r="Q400" s="57"/>
      <c r="R400" s="57"/>
      <c r="S400" s="57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</row>
    <row r="401" spans="5:110" s="40" customFormat="1" x14ac:dyDescent="0.25">
      <c r="E401" s="39"/>
      <c r="F401" s="39"/>
      <c r="G401" s="39"/>
      <c r="H401" s="39"/>
      <c r="I401" s="539"/>
      <c r="J401" s="146"/>
      <c r="K401" s="248"/>
      <c r="L401" s="39"/>
      <c r="M401" s="39"/>
      <c r="N401" s="267"/>
      <c r="O401" s="57"/>
      <c r="P401" s="57"/>
      <c r="Q401" s="57"/>
      <c r="R401" s="57"/>
      <c r="S401" s="57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</row>
    <row r="402" spans="5:110" s="40" customFormat="1" x14ac:dyDescent="0.25">
      <c r="E402" s="39"/>
      <c r="F402" s="39"/>
      <c r="G402" s="39"/>
      <c r="H402" s="39"/>
      <c r="I402" s="539"/>
      <c r="J402" s="146"/>
      <c r="K402" s="248"/>
      <c r="L402" s="39"/>
      <c r="M402" s="39"/>
      <c r="N402" s="267"/>
      <c r="O402" s="57"/>
      <c r="P402" s="57"/>
      <c r="Q402" s="57"/>
      <c r="R402" s="57"/>
      <c r="S402" s="57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</row>
    <row r="403" spans="5:110" s="40" customFormat="1" x14ac:dyDescent="0.25">
      <c r="E403" s="39"/>
      <c r="F403" s="39"/>
      <c r="G403" s="39"/>
      <c r="H403" s="39"/>
      <c r="I403" s="539"/>
      <c r="J403" s="146"/>
      <c r="K403" s="248"/>
      <c r="L403" s="39"/>
      <c r="M403" s="39"/>
      <c r="N403" s="267"/>
      <c r="O403" s="57"/>
      <c r="P403" s="57"/>
      <c r="Q403" s="57"/>
      <c r="R403" s="57"/>
      <c r="S403" s="57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</row>
    <row r="404" spans="5:110" s="40" customFormat="1" x14ac:dyDescent="0.25">
      <c r="E404" s="39"/>
      <c r="F404" s="39"/>
      <c r="G404" s="39"/>
      <c r="H404" s="39"/>
      <c r="I404" s="539"/>
      <c r="J404" s="146"/>
      <c r="K404" s="248"/>
      <c r="L404" s="39"/>
      <c r="M404" s="39"/>
      <c r="N404" s="267"/>
      <c r="O404" s="57"/>
      <c r="P404" s="57"/>
      <c r="Q404" s="57"/>
      <c r="R404" s="57"/>
      <c r="S404" s="57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</row>
    <row r="405" spans="5:110" s="40" customFormat="1" x14ac:dyDescent="0.25">
      <c r="E405" s="39"/>
      <c r="F405" s="39"/>
      <c r="G405" s="39"/>
      <c r="H405" s="39"/>
      <c r="I405" s="539"/>
      <c r="J405" s="146"/>
      <c r="K405" s="248"/>
      <c r="L405" s="39"/>
      <c r="M405" s="39"/>
      <c r="N405" s="267"/>
      <c r="O405" s="57"/>
      <c r="P405" s="57"/>
      <c r="Q405" s="57"/>
      <c r="R405" s="57"/>
      <c r="S405" s="57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</row>
    <row r="406" spans="5:110" s="40" customFormat="1" x14ac:dyDescent="0.25">
      <c r="E406" s="39"/>
      <c r="F406" s="39"/>
      <c r="G406" s="39"/>
      <c r="H406" s="39"/>
      <c r="I406" s="539"/>
      <c r="J406" s="146"/>
      <c r="K406" s="248"/>
      <c r="L406" s="39"/>
      <c r="M406" s="39"/>
      <c r="N406" s="267"/>
      <c r="O406" s="57"/>
      <c r="P406" s="57"/>
      <c r="Q406" s="57"/>
      <c r="R406" s="57"/>
      <c r="S406" s="57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</row>
    <row r="407" spans="5:110" s="40" customFormat="1" x14ac:dyDescent="0.25">
      <c r="E407" s="39"/>
      <c r="F407" s="39"/>
      <c r="G407" s="39"/>
      <c r="H407" s="39"/>
      <c r="I407" s="539"/>
      <c r="J407" s="146"/>
      <c r="K407" s="248"/>
      <c r="L407" s="39"/>
      <c r="M407" s="39"/>
      <c r="N407" s="267"/>
      <c r="O407" s="57"/>
      <c r="P407" s="57"/>
      <c r="Q407" s="57"/>
      <c r="R407" s="57"/>
      <c r="S407" s="57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</row>
    <row r="408" spans="5:110" s="40" customFormat="1" x14ac:dyDescent="0.25">
      <c r="E408" s="39"/>
      <c r="F408" s="39"/>
      <c r="G408" s="39"/>
      <c r="H408" s="39"/>
      <c r="I408" s="539"/>
      <c r="J408" s="146"/>
      <c r="K408" s="248"/>
      <c r="L408" s="39"/>
      <c r="M408" s="39"/>
      <c r="N408" s="267"/>
      <c r="O408" s="57"/>
      <c r="P408" s="57"/>
      <c r="Q408" s="57"/>
      <c r="R408" s="57"/>
      <c r="S408" s="57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</row>
    <row r="409" spans="5:110" s="40" customFormat="1" x14ac:dyDescent="0.25">
      <c r="E409" s="39"/>
      <c r="F409" s="39"/>
      <c r="G409" s="39"/>
      <c r="H409" s="39"/>
      <c r="I409" s="539"/>
      <c r="J409" s="146"/>
      <c r="K409" s="248"/>
      <c r="L409" s="39"/>
      <c r="M409" s="39"/>
      <c r="N409" s="267"/>
      <c r="O409" s="57"/>
      <c r="P409" s="57"/>
      <c r="Q409" s="57"/>
      <c r="R409" s="57"/>
      <c r="S409" s="57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</row>
    <row r="410" spans="5:110" s="40" customFormat="1" x14ac:dyDescent="0.25">
      <c r="E410" s="39"/>
      <c r="F410" s="39"/>
      <c r="G410" s="39"/>
      <c r="H410" s="39"/>
      <c r="I410" s="539"/>
      <c r="J410" s="146"/>
      <c r="K410" s="248"/>
      <c r="L410" s="39"/>
      <c r="M410" s="39"/>
      <c r="N410" s="267"/>
      <c r="O410" s="57"/>
      <c r="P410" s="57"/>
      <c r="Q410" s="57"/>
      <c r="R410" s="57"/>
      <c r="S410" s="57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</row>
    <row r="411" spans="5:110" s="40" customFormat="1" x14ac:dyDescent="0.25">
      <c r="E411" s="39"/>
      <c r="F411" s="39"/>
      <c r="G411" s="39"/>
      <c r="H411" s="39"/>
      <c r="I411" s="539"/>
      <c r="J411" s="146"/>
      <c r="K411" s="248"/>
      <c r="L411" s="39"/>
      <c r="M411" s="39"/>
      <c r="N411" s="267"/>
      <c r="O411" s="57"/>
      <c r="P411" s="57"/>
      <c r="Q411" s="57"/>
      <c r="R411" s="57"/>
      <c r="S411" s="57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</row>
    <row r="412" spans="5:110" s="40" customFormat="1" x14ac:dyDescent="0.25">
      <c r="E412" s="39"/>
      <c r="F412" s="39"/>
      <c r="G412" s="39"/>
      <c r="H412" s="39"/>
      <c r="I412" s="539"/>
      <c r="J412" s="146"/>
      <c r="K412" s="248"/>
      <c r="L412" s="39"/>
      <c r="M412" s="39"/>
      <c r="N412" s="267"/>
      <c r="O412" s="57"/>
      <c r="P412" s="57"/>
      <c r="Q412" s="57"/>
      <c r="R412" s="57"/>
      <c r="S412" s="57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</row>
    <row r="413" spans="5:110" s="40" customFormat="1" x14ac:dyDescent="0.25">
      <c r="E413" s="39"/>
      <c r="F413" s="39"/>
      <c r="G413" s="39"/>
      <c r="H413" s="39"/>
      <c r="I413" s="539"/>
      <c r="J413" s="146"/>
      <c r="K413" s="248"/>
      <c r="L413" s="39"/>
      <c r="M413" s="39"/>
      <c r="N413" s="267"/>
      <c r="O413" s="57"/>
      <c r="P413" s="57"/>
      <c r="Q413" s="57"/>
      <c r="R413" s="57"/>
      <c r="S413" s="57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</row>
    <row r="414" spans="5:110" s="40" customFormat="1" x14ac:dyDescent="0.25">
      <c r="E414" s="39"/>
      <c r="F414" s="39"/>
      <c r="G414" s="39"/>
      <c r="H414" s="39"/>
      <c r="I414" s="539"/>
      <c r="J414" s="146"/>
      <c r="K414" s="248"/>
      <c r="L414" s="39"/>
      <c r="M414" s="39"/>
      <c r="N414" s="267"/>
      <c r="O414" s="57"/>
      <c r="P414" s="57"/>
      <c r="Q414" s="57"/>
      <c r="R414" s="57"/>
      <c r="S414" s="57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</row>
    <row r="415" spans="5:110" s="40" customFormat="1" x14ac:dyDescent="0.25">
      <c r="E415" s="39"/>
      <c r="F415" s="39"/>
      <c r="G415" s="39"/>
      <c r="H415" s="39"/>
      <c r="I415" s="539"/>
      <c r="J415" s="146"/>
      <c r="K415" s="248"/>
      <c r="L415" s="39"/>
      <c r="M415" s="39"/>
      <c r="N415" s="267"/>
      <c r="O415" s="57"/>
      <c r="P415" s="57"/>
      <c r="Q415" s="57"/>
      <c r="R415" s="57"/>
      <c r="S415" s="57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</row>
    <row r="416" spans="5:110" s="40" customFormat="1" x14ac:dyDescent="0.25">
      <c r="E416" s="39"/>
      <c r="F416" s="39"/>
      <c r="G416" s="39"/>
      <c r="H416" s="39"/>
      <c r="I416" s="539"/>
      <c r="J416" s="146"/>
      <c r="K416" s="248"/>
      <c r="L416" s="39"/>
      <c r="M416" s="39"/>
      <c r="N416" s="267"/>
      <c r="O416" s="57"/>
      <c r="P416" s="57"/>
      <c r="Q416" s="57"/>
      <c r="R416" s="57"/>
      <c r="S416" s="57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</row>
    <row r="417" spans="5:110" s="40" customFormat="1" x14ac:dyDescent="0.25">
      <c r="E417" s="39"/>
      <c r="F417" s="39"/>
      <c r="G417" s="39"/>
      <c r="H417" s="39"/>
      <c r="I417" s="539"/>
      <c r="J417" s="146"/>
      <c r="K417" s="248"/>
      <c r="L417" s="39"/>
      <c r="M417" s="39"/>
      <c r="N417" s="267"/>
      <c r="O417" s="57"/>
      <c r="P417" s="57"/>
      <c r="Q417" s="57"/>
      <c r="R417" s="57"/>
      <c r="S417" s="57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</row>
    <row r="418" spans="5:110" s="40" customFormat="1" x14ac:dyDescent="0.25">
      <c r="E418" s="39"/>
      <c r="F418" s="39"/>
      <c r="G418" s="39"/>
      <c r="H418" s="39"/>
      <c r="I418" s="539"/>
      <c r="J418" s="146"/>
      <c r="K418" s="248"/>
      <c r="L418" s="39"/>
      <c r="M418" s="39"/>
      <c r="N418" s="267"/>
      <c r="O418" s="57"/>
      <c r="P418" s="57"/>
      <c r="Q418" s="57"/>
      <c r="R418" s="57"/>
      <c r="S418" s="57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</row>
    <row r="419" spans="5:110" s="40" customFormat="1" x14ac:dyDescent="0.25">
      <c r="E419" s="39"/>
      <c r="F419" s="39"/>
      <c r="G419" s="39"/>
      <c r="H419" s="39"/>
      <c r="I419" s="539"/>
      <c r="J419" s="146"/>
      <c r="K419" s="248"/>
      <c r="L419" s="39"/>
      <c r="M419" s="39"/>
      <c r="N419" s="267"/>
      <c r="O419" s="57"/>
      <c r="P419" s="57"/>
      <c r="Q419" s="57"/>
      <c r="R419" s="57"/>
      <c r="S419" s="57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</row>
    <row r="420" spans="5:110" s="40" customFormat="1" x14ac:dyDescent="0.25">
      <c r="E420" s="39"/>
      <c r="F420" s="39"/>
      <c r="G420" s="39"/>
      <c r="H420" s="39"/>
      <c r="I420" s="539"/>
      <c r="J420" s="146"/>
      <c r="K420" s="248"/>
      <c r="L420" s="39"/>
      <c r="M420" s="39"/>
      <c r="N420" s="267"/>
      <c r="O420" s="57"/>
      <c r="P420" s="57"/>
      <c r="Q420" s="57"/>
      <c r="R420" s="57"/>
      <c r="S420" s="57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</row>
    <row r="421" spans="5:110" s="40" customFormat="1" x14ac:dyDescent="0.25">
      <c r="E421" s="39"/>
      <c r="F421" s="39"/>
      <c r="G421" s="39"/>
      <c r="H421" s="39"/>
      <c r="I421" s="539"/>
      <c r="J421" s="146"/>
      <c r="K421" s="248"/>
      <c r="L421" s="39"/>
      <c r="M421" s="39"/>
      <c r="N421" s="267"/>
      <c r="O421" s="57"/>
      <c r="P421" s="57"/>
      <c r="Q421" s="57"/>
      <c r="R421" s="57"/>
      <c r="S421" s="57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</row>
    <row r="422" spans="5:110" s="40" customFormat="1" x14ac:dyDescent="0.25">
      <c r="E422" s="39"/>
      <c r="F422" s="39"/>
      <c r="G422" s="39"/>
      <c r="H422" s="39"/>
      <c r="I422" s="539"/>
      <c r="J422" s="146"/>
      <c r="K422" s="248"/>
      <c r="L422" s="39"/>
      <c r="M422" s="39"/>
      <c r="N422" s="267"/>
      <c r="O422" s="57"/>
      <c r="P422" s="57"/>
      <c r="Q422" s="57"/>
      <c r="R422" s="57"/>
      <c r="S422" s="57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</row>
    <row r="423" spans="5:110" s="40" customFormat="1" x14ac:dyDescent="0.25">
      <c r="E423" s="39"/>
      <c r="F423" s="39"/>
      <c r="G423" s="39"/>
      <c r="H423" s="39"/>
      <c r="I423" s="539"/>
      <c r="J423" s="146"/>
      <c r="K423" s="248"/>
      <c r="L423" s="39"/>
      <c r="M423" s="39"/>
      <c r="N423" s="267"/>
      <c r="O423" s="57"/>
      <c r="P423" s="57"/>
      <c r="Q423" s="57"/>
      <c r="R423" s="57"/>
      <c r="S423" s="57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</row>
    <row r="424" spans="5:110" s="40" customFormat="1" x14ac:dyDescent="0.25">
      <c r="E424" s="39"/>
      <c r="F424" s="39"/>
      <c r="G424" s="39"/>
      <c r="H424" s="39"/>
      <c r="I424" s="539"/>
      <c r="J424" s="146"/>
      <c r="K424" s="248"/>
      <c r="L424" s="39"/>
      <c r="M424" s="39"/>
      <c r="N424" s="267"/>
      <c r="O424" s="57"/>
      <c r="P424" s="57"/>
      <c r="Q424" s="57"/>
      <c r="R424" s="57"/>
      <c r="S424" s="57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</row>
    <row r="425" spans="5:110" s="40" customFormat="1" x14ac:dyDescent="0.25">
      <c r="E425" s="39"/>
      <c r="F425" s="39"/>
      <c r="G425" s="39"/>
      <c r="H425" s="39"/>
      <c r="I425" s="539"/>
      <c r="J425" s="146"/>
      <c r="K425" s="248"/>
      <c r="L425" s="39"/>
      <c r="M425" s="39"/>
      <c r="N425" s="267"/>
      <c r="O425" s="57"/>
      <c r="P425" s="57"/>
      <c r="Q425" s="57"/>
      <c r="R425" s="57"/>
      <c r="S425" s="57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</row>
    <row r="426" spans="5:110" s="40" customFormat="1" x14ac:dyDescent="0.25">
      <c r="E426" s="39"/>
      <c r="F426" s="39"/>
      <c r="G426" s="39"/>
      <c r="H426" s="39"/>
      <c r="I426" s="539"/>
      <c r="J426" s="146"/>
      <c r="K426" s="248"/>
      <c r="L426" s="39"/>
      <c r="M426" s="39"/>
      <c r="N426" s="267"/>
      <c r="O426" s="57"/>
      <c r="P426" s="57"/>
      <c r="Q426" s="57"/>
      <c r="R426" s="57"/>
      <c r="S426" s="57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</row>
    <row r="427" spans="5:110" s="40" customFormat="1" x14ac:dyDescent="0.25">
      <c r="E427" s="39"/>
      <c r="F427" s="39"/>
      <c r="G427" s="39"/>
      <c r="H427" s="39"/>
      <c r="I427" s="539"/>
      <c r="J427" s="146"/>
      <c r="K427" s="248"/>
      <c r="L427" s="39"/>
      <c r="M427" s="39"/>
      <c r="N427" s="267"/>
      <c r="O427" s="57"/>
      <c r="P427" s="57"/>
      <c r="Q427" s="57"/>
      <c r="R427" s="57"/>
      <c r="S427" s="57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</row>
    <row r="428" spans="5:110" s="40" customFormat="1" x14ac:dyDescent="0.25">
      <c r="E428" s="39"/>
      <c r="F428" s="39"/>
      <c r="G428" s="39"/>
      <c r="H428" s="39"/>
      <c r="I428" s="539"/>
      <c r="J428" s="146"/>
      <c r="K428" s="248"/>
      <c r="L428" s="39"/>
      <c r="M428" s="39"/>
      <c r="N428" s="267"/>
      <c r="O428" s="57"/>
      <c r="P428" s="57"/>
      <c r="Q428" s="57"/>
      <c r="R428" s="57"/>
      <c r="S428" s="57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</row>
    <row r="429" spans="5:110" s="40" customFormat="1" x14ac:dyDescent="0.25">
      <c r="E429" s="39"/>
      <c r="F429" s="39"/>
      <c r="G429" s="39"/>
      <c r="H429" s="39"/>
      <c r="I429" s="539"/>
      <c r="J429" s="146"/>
      <c r="K429" s="248"/>
      <c r="L429" s="39"/>
      <c r="M429" s="39"/>
      <c r="N429" s="267"/>
      <c r="O429" s="57"/>
      <c r="P429" s="57"/>
      <c r="Q429" s="57"/>
      <c r="R429" s="57"/>
      <c r="S429" s="57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</row>
    <row r="430" spans="5:110" s="40" customFormat="1" x14ac:dyDescent="0.25">
      <c r="E430" s="39"/>
      <c r="F430" s="39"/>
      <c r="G430" s="39"/>
      <c r="H430" s="39"/>
      <c r="I430" s="539"/>
      <c r="J430" s="146"/>
      <c r="K430" s="248"/>
      <c r="L430" s="39"/>
      <c r="M430" s="39"/>
      <c r="N430" s="267"/>
      <c r="O430" s="57"/>
      <c r="P430" s="57"/>
      <c r="Q430" s="57"/>
      <c r="R430" s="57"/>
      <c r="S430" s="57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</row>
    <row r="431" spans="5:110" s="40" customFormat="1" x14ac:dyDescent="0.25">
      <c r="E431" s="39"/>
      <c r="F431" s="39"/>
      <c r="G431" s="39"/>
      <c r="H431" s="39"/>
      <c r="I431" s="539"/>
      <c r="J431" s="146"/>
      <c r="K431" s="248"/>
      <c r="L431" s="39"/>
      <c r="M431" s="39"/>
      <c r="N431" s="267"/>
      <c r="O431" s="57"/>
      <c r="P431" s="57"/>
      <c r="Q431" s="57"/>
      <c r="R431" s="57"/>
      <c r="S431" s="57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</row>
    <row r="432" spans="5:110" s="40" customFormat="1" x14ac:dyDescent="0.25">
      <c r="E432" s="39"/>
      <c r="F432" s="39"/>
      <c r="G432" s="39"/>
      <c r="H432" s="39"/>
      <c r="I432" s="539"/>
      <c r="J432" s="146"/>
      <c r="K432" s="248"/>
      <c r="L432" s="39"/>
      <c r="M432" s="39"/>
      <c r="N432" s="267"/>
      <c r="O432" s="57"/>
      <c r="P432" s="57"/>
      <c r="Q432" s="57"/>
      <c r="R432" s="57"/>
      <c r="S432" s="57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</row>
    <row r="433" spans="5:110" s="40" customFormat="1" x14ac:dyDescent="0.25">
      <c r="E433" s="39"/>
      <c r="F433" s="39"/>
      <c r="G433" s="39"/>
      <c r="H433" s="39"/>
      <c r="I433" s="539"/>
      <c r="J433" s="146"/>
      <c r="K433" s="248"/>
      <c r="L433" s="39"/>
      <c r="M433" s="39"/>
      <c r="N433" s="267"/>
      <c r="O433" s="57"/>
      <c r="P433" s="57"/>
      <c r="Q433" s="57"/>
      <c r="R433" s="57"/>
      <c r="S433" s="57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</row>
    <row r="434" spans="5:110" s="40" customFormat="1" x14ac:dyDescent="0.25">
      <c r="E434" s="39"/>
      <c r="F434" s="39"/>
      <c r="G434" s="39"/>
      <c r="H434" s="39"/>
      <c r="I434" s="539"/>
      <c r="J434" s="146"/>
      <c r="K434" s="248"/>
      <c r="L434" s="39"/>
      <c r="M434" s="39"/>
      <c r="N434" s="267"/>
      <c r="O434" s="57"/>
      <c r="P434" s="57"/>
      <c r="Q434" s="57"/>
      <c r="R434" s="57"/>
      <c r="S434" s="57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</row>
    <row r="435" spans="5:110" s="40" customFormat="1" x14ac:dyDescent="0.25">
      <c r="E435" s="39"/>
      <c r="F435" s="39"/>
      <c r="G435" s="39"/>
      <c r="H435" s="39"/>
      <c r="I435" s="539"/>
      <c r="J435" s="146"/>
      <c r="K435" s="248"/>
      <c r="L435" s="39"/>
      <c r="M435" s="39"/>
      <c r="N435" s="267"/>
      <c r="O435" s="57"/>
      <c r="P435" s="57"/>
      <c r="Q435" s="57"/>
      <c r="R435" s="57"/>
      <c r="S435" s="57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</row>
    <row r="436" spans="5:110" s="40" customFormat="1" x14ac:dyDescent="0.25">
      <c r="E436" s="39"/>
      <c r="F436" s="39"/>
      <c r="G436" s="39"/>
      <c r="H436" s="39"/>
      <c r="I436" s="539"/>
      <c r="J436" s="146"/>
      <c r="K436" s="248"/>
      <c r="L436" s="39"/>
      <c r="M436" s="39"/>
      <c r="N436" s="267"/>
      <c r="O436" s="57"/>
      <c r="P436" s="57"/>
      <c r="Q436" s="57"/>
      <c r="R436" s="57"/>
      <c r="S436" s="57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</row>
    <row r="437" spans="5:110" s="40" customFormat="1" x14ac:dyDescent="0.25">
      <c r="E437" s="39"/>
      <c r="F437" s="39"/>
      <c r="G437" s="39"/>
      <c r="H437" s="39"/>
      <c r="I437" s="539"/>
      <c r="J437" s="146"/>
      <c r="K437" s="248"/>
      <c r="L437" s="39"/>
      <c r="M437" s="39"/>
      <c r="N437" s="267"/>
      <c r="O437" s="57"/>
      <c r="P437" s="57"/>
      <c r="Q437" s="57"/>
      <c r="R437" s="57"/>
      <c r="S437" s="57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</row>
    <row r="438" spans="5:110" s="40" customFormat="1" x14ac:dyDescent="0.25">
      <c r="E438" s="39"/>
      <c r="F438" s="39"/>
      <c r="G438" s="39"/>
      <c r="H438" s="39"/>
      <c r="I438" s="539"/>
      <c r="J438" s="146"/>
      <c r="K438" s="248"/>
      <c r="L438" s="39"/>
      <c r="M438" s="39"/>
      <c r="N438" s="267"/>
      <c r="O438" s="57"/>
      <c r="P438" s="57"/>
      <c r="Q438" s="57"/>
      <c r="R438" s="57"/>
      <c r="S438" s="57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</row>
    <row r="439" spans="5:110" s="40" customFormat="1" x14ac:dyDescent="0.25">
      <c r="E439" s="39"/>
      <c r="F439" s="39"/>
      <c r="G439" s="39"/>
      <c r="H439" s="39"/>
      <c r="I439" s="539"/>
      <c r="J439" s="146"/>
      <c r="K439" s="248"/>
      <c r="L439" s="39"/>
      <c r="M439" s="39"/>
      <c r="N439" s="267"/>
      <c r="O439" s="57"/>
      <c r="P439" s="57"/>
      <c r="Q439" s="57"/>
      <c r="R439" s="57"/>
      <c r="S439" s="57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</row>
    <row r="440" spans="5:110" s="40" customFormat="1" x14ac:dyDescent="0.25">
      <c r="E440" s="39"/>
      <c r="F440" s="39"/>
      <c r="G440" s="39"/>
      <c r="H440" s="39"/>
      <c r="I440" s="539"/>
      <c r="J440" s="146"/>
      <c r="K440" s="248"/>
      <c r="L440" s="39"/>
      <c r="M440" s="39"/>
      <c r="N440" s="267"/>
      <c r="O440" s="57"/>
      <c r="P440" s="57"/>
      <c r="Q440" s="57"/>
      <c r="R440" s="57"/>
      <c r="S440" s="57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</row>
    <row r="441" spans="5:110" s="40" customFormat="1" x14ac:dyDescent="0.25">
      <c r="E441" s="39"/>
      <c r="F441" s="39"/>
      <c r="G441" s="39"/>
      <c r="H441" s="39"/>
      <c r="I441" s="539"/>
      <c r="J441" s="146"/>
      <c r="K441" s="248"/>
      <c r="L441" s="39"/>
      <c r="M441" s="39"/>
      <c r="N441" s="267"/>
      <c r="O441" s="57"/>
      <c r="P441" s="57"/>
      <c r="Q441" s="57"/>
      <c r="R441" s="57"/>
      <c r="S441" s="57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</row>
    <row r="442" spans="5:110" s="40" customFormat="1" x14ac:dyDescent="0.25">
      <c r="E442" s="39"/>
      <c r="F442" s="39"/>
      <c r="G442" s="39"/>
      <c r="H442" s="39"/>
      <c r="I442" s="539"/>
      <c r="J442" s="146"/>
      <c r="K442" s="248"/>
      <c r="L442" s="39"/>
      <c r="M442" s="39"/>
      <c r="N442" s="267"/>
      <c r="O442" s="57"/>
      <c r="P442" s="57"/>
      <c r="Q442" s="57"/>
      <c r="R442" s="57"/>
      <c r="S442" s="57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</row>
    <row r="443" spans="5:110" s="40" customFormat="1" x14ac:dyDescent="0.25">
      <c r="E443" s="39"/>
      <c r="F443" s="39"/>
      <c r="G443" s="39"/>
      <c r="H443" s="39"/>
      <c r="I443" s="539"/>
      <c r="J443" s="146"/>
      <c r="K443" s="248"/>
      <c r="L443" s="39"/>
      <c r="M443" s="39"/>
      <c r="N443" s="267"/>
      <c r="O443" s="57"/>
      <c r="P443" s="57"/>
      <c r="Q443" s="57"/>
      <c r="R443" s="57"/>
      <c r="S443" s="57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</row>
    <row r="444" spans="5:110" s="40" customFormat="1" x14ac:dyDescent="0.25">
      <c r="E444" s="39"/>
      <c r="F444" s="39"/>
      <c r="G444" s="39"/>
      <c r="H444" s="39"/>
      <c r="I444" s="539"/>
      <c r="J444" s="146"/>
      <c r="K444" s="248"/>
      <c r="L444" s="39"/>
      <c r="M444" s="39"/>
      <c r="N444" s="267"/>
      <c r="O444" s="57"/>
      <c r="P444" s="57"/>
      <c r="Q444" s="57"/>
      <c r="R444" s="57"/>
      <c r="S444" s="57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</row>
    <row r="445" spans="5:110" s="40" customFormat="1" x14ac:dyDescent="0.25">
      <c r="E445" s="39"/>
      <c r="F445" s="39"/>
      <c r="G445" s="39"/>
      <c r="H445" s="39"/>
      <c r="I445" s="539"/>
      <c r="J445" s="146"/>
      <c r="K445" s="248"/>
      <c r="L445" s="39"/>
      <c r="M445" s="39"/>
      <c r="N445" s="267"/>
      <c r="O445" s="57"/>
      <c r="P445" s="57"/>
      <c r="Q445" s="57"/>
      <c r="R445" s="57"/>
      <c r="S445" s="57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</row>
    <row r="446" spans="5:110" s="40" customFormat="1" x14ac:dyDescent="0.25">
      <c r="E446" s="39"/>
      <c r="F446" s="39"/>
      <c r="G446" s="39"/>
      <c r="H446" s="39"/>
      <c r="I446" s="539"/>
      <c r="J446" s="146"/>
      <c r="K446" s="248"/>
      <c r="L446" s="39"/>
      <c r="M446" s="39"/>
      <c r="N446" s="267"/>
      <c r="O446" s="57"/>
      <c r="P446" s="57"/>
      <c r="Q446" s="57"/>
      <c r="R446" s="57"/>
      <c r="S446" s="57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</row>
    <row r="447" spans="5:110" s="40" customFormat="1" x14ac:dyDescent="0.25">
      <c r="E447" s="39"/>
      <c r="F447" s="39"/>
      <c r="G447" s="39"/>
      <c r="H447" s="39"/>
      <c r="I447" s="539"/>
      <c r="J447" s="146"/>
      <c r="K447" s="248"/>
      <c r="L447" s="39"/>
      <c r="M447" s="39"/>
      <c r="N447" s="267"/>
      <c r="O447" s="57"/>
      <c r="P447" s="57"/>
      <c r="Q447" s="57"/>
      <c r="R447" s="57"/>
      <c r="S447" s="57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</row>
    <row r="448" spans="5:110" s="40" customFormat="1" x14ac:dyDescent="0.25">
      <c r="E448" s="39"/>
      <c r="F448" s="39"/>
      <c r="G448" s="39"/>
      <c r="H448" s="39"/>
      <c r="I448" s="539"/>
      <c r="J448" s="146"/>
      <c r="K448" s="248"/>
      <c r="L448" s="39"/>
      <c r="M448" s="39"/>
      <c r="N448" s="267"/>
      <c r="O448" s="57"/>
      <c r="P448" s="57"/>
      <c r="Q448" s="57"/>
      <c r="R448" s="57"/>
      <c r="S448" s="57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</row>
    <row r="449" spans="5:110" s="40" customFormat="1" x14ac:dyDescent="0.25">
      <c r="E449" s="39"/>
      <c r="F449" s="39"/>
      <c r="G449" s="39"/>
      <c r="H449" s="39"/>
      <c r="I449" s="539"/>
      <c r="J449" s="146"/>
      <c r="K449" s="248"/>
      <c r="L449" s="39"/>
      <c r="M449" s="39"/>
      <c r="N449" s="267"/>
      <c r="O449" s="57"/>
      <c r="P449" s="57"/>
      <c r="Q449" s="57"/>
      <c r="R449" s="57"/>
      <c r="S449" s="57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</row>
    <row r="450" spans="5:110" s="40" customFormat="1" x14ac:dyDescent="0.25">
      <c r="E450" s="39"/>
      <c r="F450" s="39"/>
      <c r="G450" s="39"/>
      <c r="H450" s="39"/>
      <c r="I450" s="539"/>
      <c r="J450" s="146"/>
      <c r="K450" s="248"/>
      <c r="L450" s="39"/>
      <c r="M450" s="39"/>
      <c r="N450" s="267"/>
      <c r="O450" s="57"/>
      <c r="P450" s="57"/>
      <c r="Q450" s="57"/>
      <c r="R450" s="57"/>
      <c r="S450" s="57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</row>
    <row r="451" spans="5:110" s="40" customFormat="1" x14ac:dyDescent="0.25">
      <c r="E451" s="39"/>
      <c r="F451" s="39"/>
      <c r="G451" s="39"/>
      <c r="H451" s="39"/>
      <c r="I451" s="539"/>
      <c r="J451" s="146"/>
      <c r="K451" s="248"/>
      <c r="L451" s="39"/>
      <c r="M451" s="39"/>
      <c r="N451" s="267"/>
      <c r="O451" s="57"/>
      <c r="P451" s="57"/>
      <c r="Q451" s="57"/>
      <c r="R451" s="57"/>
      <c r="S451" s="57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</row>
    <row r="452" spans="5:110" s="40" customFormat="1" x14ac:dyDescent="0.25">
      <c r="E452" s="39"/>
      <c r="F452" s="39"/>
      <c r="G452" s="39"/>
      <c r="H452" s="39"/>
      <c r="I452" s="539"/>
      <c r="J452" s="146"/>
      <c r="K452" s="248"/>
      <c r="L452" s="39"/>
      <c r="M452" s="39"/>
      <c r="N452" s="267"/>
      <c r="O452" s="57"/>
      <c r="P452" s="57"/>
      <c r="Q452" s="57"/>
      <c r="R452" s="57"/>
      <c r="S452" s="57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</row>
    <row r="453" spans="5:110" s="40" customFormat="1" x14ac:dyDescent="0.25">
      <c r="E453" s="39"/>
      <c r="F453" s="39"/>
      <c r="G453" s="39"/>
      <c r="H453" s="39"/>
      <c r="I453" s="539"/>
      <c r="J453" s="146"/>
      <c r="K453" s="248"/>
      <c r="L453" s="39"/>
      <c r="M453" s="39"/>
      <c r="N453" s="267"/>
      <c r="O453" s="57"/>
      <c r="P453" s="57"/>
      <c r="Q453" s="57"/>
      <c r="R453" s="57"/>
      <c r="S453" s="57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</row>
    <row r="454" spans="5:110" s="40" customFormat="1" x14ac:dyDescent="0.25">
      <c r="E454" s="39"/>
      <c r="F454" s="39"/>
      <c r="G454" s="39"/>
      <c r="H454" s="39"/>
      <c r="I454" s="539"/>
      <c r="J454" s="146"/>
      <c r="K454" s="248"/>
      <c r="L454" s="39"/>
      <c r="M454" s="39"/>
      <c r="N454" s="267"/>
      <c r="O454" s="57"/>
      <c r="P454" s="57"/>
      <c r="Q454" s="57"/>
      <c r="R454" s="57"/>
      <c r="S454" s="57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</row>
    <row r="455" spans="5:110" s="40" customFormat="1" x14ac:dyDescent="0.25">
      <c r="E455" s="39"/>
      <c r="F455" s="39"/>
      <c r="G455" s="39"/>
      <c r="H455" s="39"/>
      <c r="I455" s="539"/>
      <c r="J455" s="146"/>
      <c r="K455" s="248"/>
      <c r="L455" s="39"/>
      <c r="M455" s="39"/>
      <c r="N455" s="267"/>
      <c r="O455" s="57"/>
      <c r="P455" s="57"/>
      <c r="Q455" s="57"/>
      <c r="R455" s="57"/>
      <c r="S455" s="57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</row>
    <row r="456" spans="5:110" s="40" customFormat="1" x14ac:dyDescent="0.25">
      <c r="E456" s="39"/>
      <c r="F456" s="39"/>
      <c r="G456" s="39"/>
      <c r="H456" s="39"/>
      <c r="I456" s="539"/>
      <c r="J456" s="146"/>
      <c r="K456" s="248"/>
      <c r="L456" s="39"/>
      <c r="M456" s="39"/>
      <c r="N456" s="267"/>
      <c r="O456" s="57"/>
      <c r="P456" s="57"/>
      <c r="Q456" s="57"/>
      <c r="R456" s="57"/>
      <c r="S456" s="57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</row>
    <row r="457" spans="5:110" s="40" customFormat="1" x14ac:dyDescent="0.25">
      <c r="E457" s="39"/>
      <c r="F457" s="39"/>
      <c r="G457" s="39"/>
      <c r="H457" s="39"/>
      <c r="I457" s="539"/>
      <c r="J457" s="146"/>
      <c r="K457" s="248"/>
      <c r="L457" s="39"/>
      <c r="M457" s="39"/>
      <c r="N457" s="267"/>
      <c r="O457" s="57"/>
      <c r="P457" s="57"/>
      <c r="Q457" s="57"/>
      <c r="R457" s="57"/>
      <c r="S457" s="57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</row>
    <row r="458" spans="5:110" s="40" customFormat="1" x14ac:dyDescent="0.25">
      <c r="E458" s="39"/>
      <c r="F458" s="39"/>
      <c r="G458" s="39"/>
      <c r="H458" s="39"/>
      <c r="I458" s="539"/>
      <c r="J458" s="146"/>
      <c r="K458" s="248"/>
      <c r="L458" s="39"/>
      <c r="M458" s="39"/>
      <c r="N458" s="267"/>
      <c r="O458" s="57"/>
      <c r="P458" s="57"/>
      <c r="Q458" s="57"/>
      <c r="R458" s="57"/>
      <c r="S458" s="57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</row>
    <row r="459" spans="5:110" s="40" customFormat="1" x14ac:dyDescent="0.25">
      <c r="E459" s="39"/>
      <c r="F459" s="39"/>
      <c r="G459" s="39"/>
      <c r="H459" s="39"/>
      <c r="I459" s="539"/>
      <c r="J459" s="146"/>
      <c r="K459" s="248"/>
      <c r="L459" s="39"/>
      <c r="M459" s="39"/>
      <c r="N459" s="267"/>
      <c r="O459" s="57"/>
      <c r="P459" s="57"/>
      <c r="Q459" s="57"/>
      <c r="R459" s="57"/>
      <c r="S459" s="57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</row>
    <row r="460" spans="5:110" s="40" customFormat="1" x14ac:dyDescent="0.25">
      <c r="E460" s="39"/>
      <c r="F460" s="39"/>
      <c r="G460" s="39"/>
      <c r="H460" s="39"/>
      <c r="I460" s="539"/>
      <c r="J460" s="146"/>
      <c r="K460" s="248"/>
      <c r="L460" s="39"/>
      <c r="M460" s="39"/>
      <c r="N460" s="267"/>
      <c r="O460" s="57"/>
      <c r="P460" s="57"/>
      <c r="Q460" s="57"/>
      <c r="R460" s="57"/>
      <c r="S460" s="57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</row>
    <row r="461" spans="5:110" s="40" customFormat="1" x14ac:dyDescent="0.25">
      <c r="E461" s="39"/>
      <c r="F461" s="39"/>
      <c r="G461" s="39"/>
      <c r="H461" s="39"/>
      <c r="I461" s="539"/>
      <c r="J461" s="146"/>
      <c r="K461" s="248"/>
      <c r="L461" s="39"/>
      <c r="M461" s="39"/>
      <c r="N461" s="267"/>
      <c r="O461" s="57"/>
      <c r="P461" s="57"/>
      <c r="Q461" s="57"/>
      <c r="R461" s="57"/>
      <c r="S461" s="57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</row>
    <row r="462" spans="5:110" s="40" customFormat="1" x14ac:dyDescent="0.25">
      <c r="E462" s="39"/>
      <c r="F462" s="39"/>
      <c r="G462" s="39"/>
      <c r="H462" s="39"/>
      <c r="I462" s="539"/>
      <c r="J462" s="146"/>
      <c r="K462" s="248"/>
      <c r="L462" s="39"/>
      <c r="M462" s="39"/>
      <c r="N462" s="267"/>
      <c r="O462" s="57"/>
      <c r="P462" s="57"/>
      <c r="Q462" s="57"/>
      <c r="R462" s="57"/>
      <c r="S462" s="57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</row>
    <row r="463" spans="5:110" s="40" customFormat="1" x14ac:dyDescent="0.25">
      <c r="E463" s="39"/>
      <c r="F463" s="39"/>
      <c r="G463" s="39"/>
      <c r="H463" s="39"/>
      <c r="I463" s="539"/>
      <c r="J463" s="146"/>
      <c r="K463" s="248"/>
      <c r="L463" s="39"/>
      <c r="M463" s="39"/>
      <c r="N463" s="267"/>
      <c r="O463" s="57"/>
      <c r="P463" s="57"/>
      <c r="Q463" s="57"/>
      <c r="R463" s="57"/>
      <c r="S463" s="57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</row>
    <row r="464" spans="5:110" s="40" customFormat="1" x14ac:dyDescent="0.25">
      <c r="E464" s="39"/>
      <c r="F464" s="39"/>
      <c r="G464" s="39"/>
      <c r="H464" s="39"/>
      <c r="I464" s="539"/>
      <c r="J464" s="146"/>
      <c r="K464" s="248"/>
      <c r="L464" s="39"/>
      <c r="M464" s="39"/>
      <c r="N464" s="267"/>
      <c r="O464" s="57"/>
      <c r="P464" s="57"/>
      <c r="Q464" s="57"/>
      <c r="R464" s="57"/>
      <c r="S464" s="57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</row>
    <row r="465" spans="5:110" s="40" customFormat="1" x14ac:dyDescent="0.25">
      <c r="E465" s="39"/>
      <c r="F465" s="39"/>
      <c r="G465" s="39"/>
      <c r="H465" s="39"/>
      <c r="I465" s="539"/>
      <c r="J465" s="146"/>
      <c r="K465" s="248"/>
      <c r="L465" s="39"/>
      <c r="M465" s="39"/>
      <c r="N465" s="267"/>
      <c r="O465" s="57"/>
      <c r="P465" s="57"/>
      <c r="Q465" s="57"/>
      <c r="R465" s="57"/>
      <c r="S465" s="57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</row>
    <row r="466" spans="5:110" s="40" customFormat="1" x14ac:dyDescent="0.25">
      <c r="E466" s="39"/>
      <c r="F466" s="39"/>
      <c r="G466" s="39"/>
      <c r="H466" s="39"/>
      <c r="I466" s="539"/>
      <c r="J466" s="146"/>
      <c r="K466" s="248"/>
      <c r="L466" s="39"/>
      <c r="M466" s="39"/>
      <c r="N466" s="267"/>
      <c r="O466" s="57"/>
      <c r="P466" s="57"/>
      <c r="Q466" s="57"/>
      <c r="R466" s="57"/>
      <c r="S466" s="57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</row>
    <row r="467" spans="5:110" s="40" customFormat="1" x14ac:dyDescent="0.25">
      <c r="E467" s="39"/>
      <c r="F467" s="39"/>
      <c r="G467" s="39"/>
      <c r="H467" s="39"/>
      <c r="I467" s="539"/>
      <c r="J467" s="146"/>
      <c r="K467" s="248"/>
      <c r="L467" s="39"/>
      <c r="M467" s="39"/>
      <c r="N467" s="267"/>
      <c r="O467" s="57"/>
      <c r="P467" s="57"/>
      <c r="Q467" s="57"/>
      <c r="R467" s="57"/>
      <c r="S467" s="57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</row>
    <row r="468" spans="5:110" s="40" customFormat="1" x14ac:dyDescent="0.25">
      <c r="E468" s="39"/>
      <c r="F468" s="39"/>
      <c r="G468" s="39"/>
      <c r="H468" s="39"/>
      <c r="I468" s="539"/>
      <c r="J468" s="146"/>
      <c r="K468" s="248"/>
      <c r="L468" s="39"/>
      <c r="M468" s="39"/>
      <c r="N468" s="267"/>
      <c r="O468" s="57"/>
      <c r="P468" s="57"/>
      <c r="Q468" s="57"/>
      <c r="R468" s="57"/>
      <c r="S468" s="57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</row>
    <row r="469" spans="5:110" s="40" customFormat="1" x14ac:dyDescent="0.25">
      <c r="E469" s="39"/>
      <c r="F469" s="39"/>
      <c r="G469" s="39"/>
      <c r="H469" s="39"/>
      <c r="I469" s="539"/>
      <c r="J469" s="146"/>
      <c r="K469" s="248"/>
      <c r="L469" s="39"/>
      <c r="M469" s="39"/>
      <c r="N469" s="267"/>
      <c r="O469" s="57"/>
      <c r="P469" s="57"/>
      <c r="Q469" s="57"/>
      <c r="R469" s="57"/>
      <c r="S469" s="57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</row>
    <row r="470" spans="5:110" s="40" customFormat="1" x14ac:dyDescent="0.25">
      <c r="E470" s="39"/>
      <c r="F470" s="39"/>
      <c r="G470" s="39"/>
      <c r="H470" s="39"/>
      <c r="I470" s="539"/>
      <c r="J470" s="146"/>
      <c r="K470" s="248"/>
      <c r="L470" s="39"/>
      <c r="M470" s="39"/>
      <c r="N470" s="267"/>
      <c r="O470" s="57"/>
      <c r="P470" s="57"/>
      <c r="Q470" s="57"/>
      <c r="R470" s="57"/>
      <c r="S470" s="57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</row>
    <row r="471" spans="5:110" s="40" customFormat="1" x14ac:dyDescent="0.25">
      <c r="E471" s="39"/>
      <c r="F471" s="39"/>
      <c r="G471" s="39"/>
      <c r="H471" s="39"/>
      <c r="I471" s="539"/>
      <c r="J471" s="146"/>
      <c r="K471" s="248"/>
      <c r="L471" s="39"/>
      <c r="M471" s="39"/>
      <c r="N471" s="267"/>
      <c r="O471" s="57"/>
      <c r="P471" s="57"/>
      <c r="Q471" s="57"/>
      <c r="R471" s="57"/>
      <c r="S471" s="57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</row>
    <row r="472" spans="5:110" s="40" customFormat="1" x14ac:dyDescent="0.25">
      <c r="E472" s="39"/>
      <c r="F472" s="39"/>
      <c r="G472" s="39"/>
      <c r="H472" s="39"/>
      <c r="I472" s="539"/>
      <c r="J472" s="146"/>
      <c r="K472" s="248"/>
      <c r="L472" s="39"/>
      <c r="M472" s="39"/>
      <c r="N472" s="267"/>
      <c r="O472" s="57"/>
      <c r="P472" s="57"/>
      <c r="Q472" s="57"/>
      <c r="R472" s="57"/>
      <c r="S472" s="57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</row>
    <row r="473" spans="5:110" s="40" customFormat="1" x14ac:dyDescent="0.25">
      <c r="E473" s="39"/>
      <c r="F473" s="39"/>
      <c r="G473" s="39"/>
      <c r="H473" s="39"/>
      <c r="I473" s="539"/>
      <c r="J473" s="146"/>
      <c r="K473" s="248"/>
      <c r="L473" s="39"/>
      <c r="M473" s="39"/>
      <c r="N473" s="267"/>
      <c r="O473" s="57"/>
      <c r="P473" s="57"/>
      <c r="Q473" s="57"/>
      <c r="R473" s="57"/>
      <c r="S473" s="57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</row>
    <row r="474" spans="5:110" s="40" customFormat="1" x14ac:dyDescent="0.25">
      <c r="E474" s="39"/>
      <c r="F474" s="39"/>
      <c r="G474" s="39"/>
      <c r="H474" s="39"/>
      <c r="I474" s="539"/>
      <c r="J474" s="146"/>
      <c r="K474" s="248"/>
      <c r="L474" s="39"/>
      <c r="M474" s="39"/>
      <c r="N474" s="267"/>
      <c r="O474" s="57"/>
      <c r="P474" s="57"/>
      <c r="Q474" s="57"/>
      <c r="R474" s="57"/>
      <c r="S474" s="57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</row>
    <row r="475" spans="5:110" s="40" customFormat="1" x14ac:dyDescent="0.25">
      <c r="E475" s="39"/>
      <c r="F475" s="39"/>
      <c r="G475" s="39"/>
      <c r="H475" s="39"/>
      <c r="I475" s="539"/>
      <c r="J475" s="146"/>
      <c r="K475" s="248"/>
      <c r="L475" s="39"/>
      <c r="M475" s="39"/>
      <c r="N475" s="267"/>
      <c r="O475" s="57"/>
      <c r="P475" s="57"/>
      <c r="Q475" s="57"/>
      <c r="R475" s="57"/>
      <c r="S475" s="57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</row>
    <row r="476" spans="5:110" s="40" customFormat="1" x14ac:dyDescent="0.25">
      <c r="E476" s="39"/>
      <c r="F476" s="39"/>
      <c r="G476" s="39"/>
      <c r="H476" s="39"/>
      <c r="I476" s="539"/>
      <c r="J476" s="146"/>
      <c r="K476" s="248"/>
      <c r="L476" s="39"/>
      <c r="M476" s="39"/>
      <c r="N476" s="267"/>
      <c r="O476" s="57"/>
      <c r="P476" s="57"/>
      <c r="Q476" s="57"/>
      <c r="R476" s="57"/>
      <c r="S476" s="57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</row>
    <row r="477" spans="5:110" s="40" customFormat="1" x14ac:dyDescent="0.25">
      <c r="E477" s="39"/>
      <c r="F477" s="39"/>
      <c r="G477" s="39"/>
      <c r="H477" s="39"/>
      <c r="I477" s="539"/>
      <c r="J477" s="146"/>
      <c r="K477" s="248"/>
      <c r="L477" s="39"/>
      <c r="M477" s="39"/>
      <c r="N477" s="267"/>
      <c r="O477" s="57"/>
      <c r="P477" s="57"/>
      <c r="Q477" s="57"/>
      <c r="R477" s="57"/>
      <c r="S477" s="57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</row>
    <row r="478" spans="5:110" s="40" customFormat="1" x14ac:dyDescent="0.25">
      <c r="E478" s="39"/>
      <c r="F478" s="39"/>
      <c r="G478" s="39"/>
      <c r="H478" s="39"/>
      <c r="I478" s="539"/>
      <c r="J478" s="146"/>
      <c r="K478" s="248"/>
      <c r="L478" s="39"/>
      <c r="M478" s="39"/>
      <c r="N478" s="267"/>
      <c r="O478" s="57"/>
      <c r="P478" s="57"/>
      <c r="Q478" s="57"/>
      <c r="R478" s="57"/>
      <c r="S478" s="57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</row>
    <row r="479" spans="5:110" s="40" customFormat="1" x14ac:dyDescent="0.25">
      <c r="E479" s="39"/>
      <c r="F479" s="39"/>
      <c r="G479" s="39"/>
      <c r="H479" s="39"/>
      <c r="I479" s="539"/>
      <c r="J479" s="146"/>
      <c r="K479" s="248"/>
      <c r="L479" s="39"/>
      <c r="M479" s="39"/>
      <c r="N479" s="267"/>
      <c r="O479" s="57"/>
      <c r="P479" s="57"/>
      <c r="Q479" s="57"/>
      <c r="R479" s="57"/>
      <c r="S479" s="57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</row>
    <row r="480" spans="5:110" s="40" customFormat="1" x14ac:dyDescent="0.25">
      <c r="E480" s="39"/>
      <c r="F480" s="39"/>
      <c r="G480" s="39"/>
      <c r="H480" s="39"/>
      <c r="I480" s="539"/>
      <c r="J480" s="146"/>
      <c r="K480" s="248"/>
      <c r="L480" s="39"/>
      <c r="M480" s="39"/>
      <c r="N480" s="267"/>
      <c r="O480" s="57"/>
      <c r="P480" s="57"/>
      <c r="Q480" s="57"/>
      <c r="R480" s="57"/>
      <c r="S480" s="57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</row>
    <row r="481" spans="5:110" s="40" customFormat="1" x14ac:dyDescent="0.25">
      <c r="E481" s="39"/>
      <c r="F481" s="39"/>
      <c r="G481" s="39"/>
      <c r="H481" s="39"/>
      <c r="I481" s="539"/>
      <c r="J481" s="146"/>
      <c r="K481" s="248"/>
      <c r="L481" s="39"/>
      <c r="M481" s="39"/>
      <c r="N481" s="267"/>
      <c r="O481" s="57"/>
      <c r="P481" s="57"/>
      <c r="Q481" s="57"/>
      <c r="R481" s="57"/>
      <c r="S481" s="57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</row>
    <row r="482" spans="5:110" s="40" customFormat="1" x14ac:dyDescent="0.25">
      <c r="E482" s="39"/>
      <c r="F482" s="39"/>
      <c r="G482" s="39"/>
      <c r="H482" s="39"/>
      <c r="I482" s="539"/>
      <c r="J482" s="146"/>
      <c r="K482" s="248"/>
      <c r="L482" s="39"/>
      <c r="M482" s="39"/>
      <c r="N482" s="267"/>
      <c r="O482" s="57"/>
      <c r="P482" s="57"/>
      <c r="Q482" s="57"/>
      <c r="R482" s="57"/>
      <c r="S482" s="57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</row>
    <row r="483" spans="5:110" s="40" customFormat="1" x14ac:dyDescent="0.25">
      <c r="E483" s="39"/>
      <c r="F483" s="39"/>
      <c r="G483" s="39"/>
      <c r="H483" s="39"/>
      <c r="I483" s="539"/>
      <c r="J483" s="146"/>
      <c r="K483" s="248"/>
      <c r="L483" s="39"/>
      <c r="M483" s="39"/>
      <c r="N483" s="267"/>
      <c r="O483" s="57"/>
      <c r="P483" s="57"/>
      <c r="Q483" s="57"/>
      <c r="R483" s="57"/>
      <c r="S483" s="57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</row>
    <row r="484" spans="5:110" s="40" customFormat="1" x14ac:dyDescent="0.25">
      <c r="E484" s="39"/>
      <c r="F484" s="39"/>
      <c r="G484" s="39"/>
      <c r="H484" s="39"/>
      <c r="I484" s="539"/>
      <c r="J484" s="146"/>
      <c r="K484" s="248"/>
      <c r="L484" s="39"/>
      <c r="M484" s="39"/>
      <c r="N484" s="267"/>
      <c r="O484" s="57"/>
      <c r="P484" s="57"/>
      <c r="Q484" s="57"/>
      <c r="R484" s="57"/>
      <c r="S484" s="57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</row>
    <row r="485" spans="5:110" s="40" customFormat="1" x14ac:dyDescent="0.25">
      <c r="E485" s="39"/>
      <c r="F485" s="39"/>
      <c r="G485" s="39"/>
      <c r="H485" s="39"/>
      <c r="I485" s="539"/>
      <c r="J485" s="146"/>
      <c r="K485" s="248"/>
      <c r="L485" s="39"/>
      <c r="M485" s="39"/>
      <c r="N485" s="267"/>
      <c r="O485" s="57"/>
      <c r="P485" s="57"/>
      <c r="Q485" s="57"/>
      <c r="R485" s="57"/>
      <c r="S485" s="57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</row>
    <row r="486" spans="5:110" s="40" customFormat="1" x14ac:dyDescent="0.25">
      <c r="E486" s="39"/>
      <c r="F486" s="39"/>
      <c r="G486" s="39"/>
      <c r="H486" s="39"/>
      <c r="I486" s="539"/>
      <c r="J486" s="146"/>
      <c r="K486" s="248"/>
      <c r="L486" s="39"/>
      <c r="M486" s="39"/>
      <c r="N486" s="267"/>
      <c r="O486" s="57"/>
      <c r="P486" s="57"/>
      <c r="Q486" s="57"/>
      <c r="R486" s="57"/>
      <c r="S486" s="57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</row>
    <row r="487" spans="5:110" s="40" customFormat="1" x14ac:dyDescent="0.25">
      <c r="E487" s="39"/>
      <c r="F487" s="39"/>
      <c r="G487" s="39"/>
      <c r="H487" s="39"/>
      <c r="I487" s="539"/>
      <c r="J487" s="146"/>
      <c r="K487" s="248"/>
      <c r="L487" s="39"/>
      <c r="M487" s="39"/>
      <c r="N487" s="267"/>
      <c r="O487" s="57"/>
      <c r="P487" s="57"/>
      <c r="Q487" s="57"/>
      <c r="R487" s="57"/>
      <c r="S487" s="57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</row>
    <row r="488" spans="5:110" s="40" customFormat="1" x14ac:dyDescent="0.25">
      <c r="E488" s="39"/>
      <c r="F488" s="39"/>
      <c r="G488" s="39"/>
      <c r="H488" s="39"/>
      <c r="I488" s="539"/>
      <c r="J488" s="146"/>
      <c r="K488" s="248"/>
      <c r="L488" s="39"/>
      <c r="M488" s="39"/>
      <c r="N488" s="267"/>
      <c r="O488" s="57"/>
      <c r="P488" s="57"/>
      <c r="Q488" s="57"/>
      <c r="R488" s="57"/>
      <c r="S488" s="57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</row>
    <row r="489" spans="5:110" s="40" customFormat="1" x14ac:dyDescent="0.25">
      <c r="E489" s="39"/>
      <c r="F489" s="39"/>
      <c r="G489" s="39"/>
      <c r="H489" s="39"/>
      <c r="I489" s="539"/>
      <c r="J489" s="146"/>
      <c r="K489" s="248"/>
      <c r="L489" s="39"/>
      <c r="M489" s="39"/>
      <c r="N489" s="267"/>
      <c r="O489" s="57"/>
      <c r="P489" s="57"/>
      <c r="Q489" s="57"/>
      <c r="R489" s="57"/>
      <c r="S489" s="57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</row>
    <row r="490" spans="5:110" s="40" customFormat="1" x14ac:dyDescent="0.25">
      <c r="E490" s="39"/>
      <c r="F490" s="39"/>
      <c r="G490" s="39"/>
      <c r="H490" s="39"/>
      <c r="I490" s="539"/>
      <c r="J490" s="146"/>
      <c r="K490" s="248"/>
      <c r="L490" s="39"/>
      <c r="M490" s="39"/>
      <c r="N490" s="267"/>
      <c r="O490" s="57"/>
      <c r="P490" s="57"/>
      <c r="Q490" s="57"/>
      <c r="R490" s="57"/>
      <c r="S490" s="57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</row>
    <row r="491" spans="5:110" s="40" customFormat="1" x14ac:dyDescent="0.25">
      <c r="E491" s="39"/>
      <c r="F491" s="39"/>
      <c r="G491" s="39"/>
      <c r="H491" s="39"/>
      <c r="I491" s="539"/>
      <c r="J491" s="146"/>
      <c r="K491" s="248"/>
      <c r="L491" s="39"/>
      <c r="M491" s="39"/>
      <c r="N491" s="267"/>
      <c r="O491" s="57"/>
      <c r="P491" s="57"/>
      <c r="Q491" s="57"/>
      <c r="R491" s="57"/>
      <c r="S491" s="57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</row>
    <row r="492" spans="5:110" s="40" customFormat="1" x14ac:dyDescent="0.25">
      <c r="E492" s="39"/>
      <c r="F492" s="39"/>
      <c r="G492" s="39"/>
      <c r="H492" s="39"/>
      <c r="I492" s="539"/>
      <c r="J492" s="146"/>
      <c r="K492" s="248"/>
      <c r="L492" s="39"/>
      <c r="M492" s="39"/>
      <c r="N492" s="267"/>
      <c r="O492" s="57"/>
      <c r="P492" s="57"/>
      <c r="Q492" s="57"/>
      <c r="R492" s="57"/>
      <c r="S492" s="57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</row>
    <row r="493" spans="5:110" s="40" customFormat="1" x14ac:dyDescent="0.25">
      <c r="E493" s="39"/>
      <c r="F493" s="39"/>
      <c r="G493" s="39"/>
      <c r="H493" s="39"/>
      <c r="I493" s="539"/>
      <c r="J493" s="146"/>
      <c r="K493" s="248"/>
      <c r="L493" s="39"/>
      <c r="M493" s="39"/>
      <c r="N493" s="267"/>
      <c r="O493" s="57"/>
      <c r="P493" s="57"/>
      <c r="Q493" s="57"/>
      <c r="R493" s="57"/>
      <c r="S493" s="57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</row>
    <row r="494" spans="5:110" s="40" customFormat="1" x14ac:dyDescent="0.25">
      <c r="E494" s="39"/>
      <c r="F494" s="39"/>
      <c r="G494" s="39"/>
      <c r="H494" s="39"/>
      <c r="I494" s="539"/>
      <c r="J494" s="146"/>
      <c r="K494" s="248"/>
      <c r="L494" s="39"/>
      <c r="M494" s="39"/>
      <c r="N494" s="267"/>
      <c r="O494" s="57"/>
      <c r="P494" s="57"/>
      <c r="Q494" s="57"/>
      <c r="R494" s="57"/>
      <c r="S494" s="57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</row>
    <row r="495" spans="5:110" s="40" customFormat="1" x14ac:dyDescent="0.25">
      <c r="E495" s="39"/>
      <c r="F495" s="39"/>
      <c r="G495" s="39"/>
      <c r="H495" s="39"/>
      <c r="I495" s="539"/>
      <c r="J495" s="146"/>
      <c r="K495" s="248"/>
      <c r="L495" s="39"/>
      <c r="M495" s="39"/>
      <c r="N495" s="267"/>
      <c r="O495" s="57"/>
      <c r="P495" s="57"/>
      <c r="Q495" s="57"/>
      <c r="R495" s="57"/>
      <c r="S495" s="57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</row>
    <row r="496" spans="5:110" s="40" customFormat="1" x14ac:dyDescent="0.25">
      <c r="E496" s="39"/>
      <c r="F496" s="39"/>
      <c r="G496" s="39"/>
      <c r="H496" s="39"/>
      <c r="I496" s="539"/>
      <c r="J496" s="146"/>
      <c r="K496" s="248"/>
      <c r="L496" s="39"/>
      <c r="M496" s="39"/>
      <c r="N496" s="267"/>
      <c r="O496" s="57"/>
      <c r="P496" s="57"/>
      <c r="Q496" s="57"/>
      <c r="R496" s="57"/>
      <c r="S496" s="57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</row>
    <row r="497" spans="5:110" s="40" customFormat="1" x14ac:dyDescent="0.25">
      <c r="E497" s="39"/>
      <c r="F497" s="39"/>
      <c r="G497" s="39"/>
      <c r="H497" s="39"/>
      <c r="I497" s="539"/>
      <c r="J497" s="146"/>
      <c r="K497" s="248"/>
      <c r="L497" s="39"/>
      <c r="M497" s="39"/>
      <c r="N497" s="267"/>
      <c r="O497" s="57"/>
      <c r="P497" s="57"/>
      <c r="Q497" s="57"/>
      <c r="R497" s="57"/>
      <c r="S497" s="57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</row>
    <row r="498" spans="5:110" s="40" customFormat="1" x14ac:dyDescent="0.25">
      <c r="E498" s="39"/>
      <c r="F498" s="39"/>
      <c r="G498" s="39"/>
      <c r="H498" s="39"/>
      <c r="I498" s="539"/>
      <c r="J498" s="146"/>
      <c r="K498" s="248"/>
      <c r="L498" s="39"/>
      <c r="M498" s="39"/>
      <c r="N498" s="267"/>
      <c r="O498" s="57"/>
      <c r="P498" s="57"/>
      <c r="Q498" s="57"/>
      <c r="R498" s="57"/>
      <c r="S498" s="57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</row>
    <row r="499" spans="5:110" s="40" customFormat="1" x14ac:dyDescent="0.25">
      <c r="E499" s="39"/>
      <c r="F499" s="39"/>
      <c r="G499" s="39"/>
      <c r="H499" s="39"/>
      <c r="I499" s="539"/>
      <c r="J499" s="146"/>
      <c r="K499" s="248"/>
      <c r="L499" s="39"/>
      <c r="M499" s="39"/>
      <c r="N499" s="267"/>
      <c r="O499" s="57"/>
      <c r="P499" s="57"/>
      <c r="Q499" s="57"/>
      <c r="R499" s="57"/>
      <c r="S499" s="57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</row>
    <row r="500" spans="5:110" s="40" customFormat="1" x14ac:dyDescent="0.25">
      <c r="E500" s="39"/>
      <c r="F500" s="39"/>
      <c r="G500" s="39"/>
      <c r="H500" s="39"/>
      <c r="I500" s="539"/>
      <c r="J500" s="146"/>
      <c r="K500" s="248"/>
      <c r="L500" s="39"/>
      <c r="M500" s="39"/>
      <c r="N500" s="267"/>
      <c r="O500" s="57"/>
      <c r="P500" s="57"/>
      <c r="Q500" s="57"/>
      <c r="R500" s="57"/>
      <c r="S500" s="57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</row>
    <row r="501" spans="5:110" s="40" customFormat="1" x14ac:dyDescent="0.25">
      <c r="E501" s="39"/>
      <c r="F501" s="39"/>
      <c r="G501" s="39"/>
      <c r="H501" s="39"/>
      <c r="I501" s="539"/>
      <c r="J501" s="146"/>
      <c r="K501" s="248"/>
      <c r="L501" s="39"/>
      <c r="M501" s="39"/>
      <c r="N501" s="267"/>
      <c r="O501" s="57"/>
      <c r="P501" s="57"/>
      <c r="Q501" s="57"/>
      <c r="R501" s="57"/>
      <c r="S501" s="57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</row>
    <row r="502" spans="5:110" s="40" customFormat="1" x14ac:dyDescent="0.25">
      <c r="E502" s="39"/>
      <c r="F502" s="39"/>
      <c r="G502" s="39"/>
      <c r="H502" s="39"/>
      <c r="I502" s="539"/>
      <c r="J502" s="146"/>
      <c r="K502" s="248"/>
      <c r="L502" s="39"/>
      <c r="M502" s="39"/>
      <c r="N502" s="267"/>
      <c r="O502" s="57"/>
      <c r="P502" s="57"/>
      <c r="Q502" s="57"/>
      <c r="R502" s="57"/>
      <c r="S502" s="57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</row>
    <row r="503" spans="5:110" s="40" customFormat="1" x14ac:dyDescent="0.25">
      <c r="E503" s="39"/>
      <c r="F503" s="39"/>
      <c r="G503" s="39"/>
      <c r="H503" s="39"/>
      <c r="I503" s="539"/>
      <c r="J503" s="146"/>
      <c r="K503" s="248"/>
      <c r="L503" s="39"/>
      <c r="M503" s="39"/>
      <c r="N503" s="267"/>
      <c r="O503" s="57"/>
      <c r="P503" s="57"/>
      <c r="Q503" s="57"/>
      <c r="R503" s="57"/>
      <c r="S503" s="57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</row>
    <row r="504" spans="5:110" s="40" customFormat="1" x14ac:dyDescent="0.25">
      <c r="E504" s="39"/>
      <c r="F504" s="39"/>
      <c r="G504" s="39"/>
      <c r="H504" s="39"/>
      <c r="I504" s="539"/>
      <c r="J504" s="146"/>
      <c r="K504" s="248"/>
      <c r="L504" s="39"/>
      <c r="M504" s="39"/>
      <c r="N504" s="267"/>
      <c r="O504" s="57"/>
      <c r="P504" s="57"/>
      <c r="Q504" s="57"/>
      <c r="R504" s="57"/>
      <c r="S504" s="57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</row>
    <row r="505" spans="5:110" s="40" customFormat="1" x14ac:dyDescent="0.25">
      <c r="E505" s="39"/>
      <c r="F505" s="39"/>
      <c r="G505" s="39"/>
      <c r="H505" s="39"/>
      <c r="I505" s="539"/>
      <c r="J505" s="146"/>
      <c r="K505" s="248"/>
      <c r="L505" s="39"/>
      <c r="M505" s="39"/>
      <c r="N505" s="267"/>
      <c r="O505" s="57"/>
      <c r="P505" s="57"/>
      <c r="Q505" s="57"/>
      <c r="R505" s="57"/>
      <c r="S505" s="57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</row>
    <row r="506" spans="5:110" s="40" customFormat="1" x14ac:dyDescent="0.25">
      <c r="E506" s="39"/>
      <c r="F506" s="39"/>
      <c r="G506" s="39"/>
      <c r="H506" s="39"/>
      <c r="I506" s="539"/>
      <c r="J506" s="146"/>
      <c r="K506" s="248"/>
      <c r="L506" s="39"/>
      <c r="M506" s="39"/>
      <c r="N506" s="267"/>
      <c r="O506" s="57"/>
      <c r="P506" s="57"/>
      <c r="Q506" s="57"/>
      <c r="R506" s="57"/>
      <c r="S506" s="57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</row>
    <row r="507" spans="5:110" s="40" customFormat="1" x14ac:dyDescent="0.25">
      <c r="E507" s="39"/>
      <c r="F507" s="39"/>
      <c r="G507" s="39"/>
      <c r="H507" s="39"/>
      <c r="I507" s="539"/>
      <c r="J507" s="146"/>
      <c r="K507" s="248"/>
      <c r="L507" s="39"/>
      <c r="M507" s="39"/>
      <c r="N507" s="267"/>
      <c r="O507" s="57"/>
      <c r="P507" s="57"/>
      <c r="Q507" s="57"/>
      <c r="R507" s="57"/>
      <c r="S507" s="57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</row>
    <row r="508" spans="5:110" s="40" customFormat="1" x14ac:dyDescent="0.25">
      <c r="E508" s="39"/>
      <c r="F508" s="39"/>
      <c r="G508" s="39"/>
      <c r="H508" s="39"/>
      <c r="I508" s="539"/>
      <c r="J508" s="146"/>
      <c r="K508" s="248"/>
      <c r="L508" s="39"/>
      <c r="M508" s="39"/>
      <c r="N508" s="267"/>
      <c r="O508" s="57"/>
      <c r="P508" s="57"/>
      <c r="Q508" s="57"/>
      <c r="R508" s="57"/>
      <c r="S508" s="57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</row>
    <row r="509" spans="5:110" s="40" customFormat="1" x14ac:dyDescent="0.25">
      <c r="E509" s="39"/>
      <c r="F509" s="39"/>
      <c r="G509" s="39"/>
      <c r="H509" s="39"/>
      <c r="I509" s="539"/>
      <c r="J509" s="146"/>
      <c r="K509" s="248"/>
      <c r="L509" s="39"/>
      <c r="M509" s="39"/>
      <c r="N509" s="267"/>
      <c r="O509" s="57"/>
      <c r="P509" s="57"/>
      <c r="Q509" s="57"/>
      <c r="R509" s="57"/>
      <c r="S509" s="57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</row>
    <row r="510" spans="5:110" s="40" customFormat="1" x14ac:dyDescent="0.25">
      <c r="E510" s="39"/>
      <c r="F510" s="39"/>
      <c r="G510" s="39"/>
      <c r="H510" s="39"/>
      <c r="I510" s="539"/>
      <c r="J510" s="146"/>
      <c r="K510" s="248"/>
      <c r="L510" s="39"/>
      <c r="M510" s="39"/>
      <c r="N510" s="267"/>
      <c r="O510" s="57"/>
      <c r="P510" s="57"/>
      <c r="Q510" s="57"/>
      <c r="R510" s="57"/>
      <c r="S510" s="57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</row>
    <row r="511" spans="5:110" s="40" customFormat="1" x14ac:dyDescent="0.25">
      <c r="E511" s="39"/>
      <c r="F511" s="39"/>
      <c r="G511" s="39"/>
      <c r="H511" s="39"/>
      <c r="I511" s="539"/>
      <c r="J511" s="146"/>
      <c r="K511" s="248"/>
      <c r="L511" s="39"/>
      <c r="M511" s="39"/>
      <c r="N511" s="267"/>
      <c r="O511" s="57"/>
      <c r="P511" s="57"/>
      <c r="Q511" s="57"/>
      <c r="R511" s="57"/>
      <c r="S511" s="57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</row>
    <row r="512" spans="5:110" s="40" customFormat="1" x14ac:dyDescent="0.25">
      <c r="E512" s="39"/>
      <c r="F512" s="39"/>
      <c r="G512" s="39"/>
      <c r="H512" s="39"/>
      <c r="I512" s="539"/>
      <c r="J512" s="146"/>
      <c r="K512" s="248"/>
      <c r="L512" s="39"/>
      <c r="M512" s="39"/>
      <c r="N512" s="267"/>
      <c r="O512" s="57"/>
      <c r="P512" s="57"/>
      <c r="Q512" s="57"/>
      <c r="R512" s="57"/>
      <c r="S512" s="57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</row>
    <row r="513" spans="5:110" s="40" customFormat="1" x14ac:dyDescent="0.25">
      <c r="E513" s="39"/>
      <c r="F513" s="39"/>
      <c r="G513" s="39"/>
      <c r="H513" s="39"/>
      <c r="I513" s="539"/>
      <c r="J513" s="146"/>
      <c r="K513" s="248"/>
      <c r="L513" s="39"/>
      <c r="M513" s="39"/>
      <c r="N513" s="267"/>
      <c r="O513" s="57"/>
      <c r="P513" s="57"/>
      <c r="Q513" s="57"/>
      <c r="R513" s="57"/>
      <c r="S513" s="57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</row>
    <row r="514" spans="5:110" s="40" customFormat="1" x14ac:dyDescent="0.25">
      <c r="E514" s="39"/>
      <c r="F514" s="39"/>
      <c r="G514" s="39"/>
      <c r="H514" s="39"/>
      <c r="I514" s="539"/>
      <c r="J514" s="146"/>
      <c r="K514" s="248"/>
      <c r="L514" s="39"/>
      <c r="M514" s="39"/>
      <c r="N514" s="267"/>
      <c r="O514" s="57"/>
      <c r="P514" s="57"/>
      <c r="Q514" s="57"/>
      <c r="R514" s="57"/>
      <c r="S514" s="57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</row>
    <row r="515" spans="5:110" s="40" customFormat="1" x14ac:dyDescent="0.25">
      <c r="E515" s="39"/>
      <c r="F515" s="39"/>
      <c r="G515" s="39"/>
      <c r="H515" s="39"/>
      <c r="I515" s="539"/>
      <c r="J515" s="146"/>
      <c r="K515" s="248"/>
      <c r="L515" s="39"/>
      <c r="M515" s="39"/>
      <c r="N515" s="267"/>
      <c r="O515" s="57"/>
      <c r="P515" s="57"/>
      <c r="Q515" s="57"/>
      <c r="R515" s="57"/>
      <c r="S515" s="57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</row>
    <row r="516" spans="5:110" s="40" customFormat="1" x14ac:dyDescent="0.25">
      <c r="E516" s="39"/>
      <c r="F516" s="39"/>
      <c r="G516" s="39"/>
      <c r="H516" s="39"/>
      <c r="I516" s="539"/>
      <c r="J516" s="146"/>
      <c r="K516" s="248"/>
      <c r="L516" s="39"/>
      <c r="M516" s="39"/>
      <c r="N516" s="267"/>
      <c r="O516" s="57"/>
      <c r="P516" s="57"/>
      <c r="Q516" s="57"/>
      <c r="R516" s="57"/>
      <c r="S516" s="57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</row>
    <row r="517" spans="5:110" s="40" customFormat="1" x14ac:dyDescent="0.25">
      <c r="E517" s="39"/>
      <c r="F517" s="39"/>
      <c r="G517" s="39"/>
      <c r="H517" s="39"/>
      <c r="I517" s="539"/>
      <c r="J517" s="146"/>
      <c r="K517" s="248"/>
      <c r="L517" s="39"/>
      <c r="M517" s="39"/>
      <c r="N517" s="267"/>
      <c r="O517" s="57"/>
      <c r="P517" s="57"/>
      <c r="Q517" s="57"/>
      <c r="R517" s="57"/>
      <c r="S517" s="57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</row>
    <row r="518" spans="5:110" s="40" customFormat="1" x14ac:dyDescent="0.25">
      <c r="E518" s="39"/>
      <c r="F518" s="39"/>
      <c r="G518" s="39"/>
      <c r="H518" s="39"/>
      <c r="I518" s="539"/>
      <c r="J518" s="146"/>
      <c r="K518" s="248"/>
      <c r="L518" s="39"/>
      <c r="M518" s="39"/>
      <c r="N518" s="267"/>
      <c r="O518" s="57"/>
      <c r="P518" s="57"/>
      <c r="Q518" s="57"/>
      <c r="R518" s="57"/>
      <c r="S518" s="57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</row>
    <row r="519" spans="5:110" s="40" customFormat="1" x14ac:dyDescent="0.25">
      <c r="E519" s="39"/>
      <c r="F519" s="39"/>
      <c r="G519" s="39"/>
      <c r="H519" s="39"/>
      <c r="I519" s="539"/>
      <c r="J519" s="146"/>
      <c r="K519" s="248"/>
      <c r="L519" s="39"/>
      <c r="M519" s="39"/>
      <c r="N519" s="267"/>
      <c r="O519" s="57"/>
      <c r="P519" s="57"/>
      <c r="Q519" s="57"/>
      <c r="R519" s="57"/>
      <c r="S519" s="57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</row>
    <row r="520" spans="5:110" s="40" customFormat="1" x14ac:dyDescent="0.25">
      <c r="E520" s="39"/>
      <c r="F520" s="39"/>
      <c r="G520" s="39"/>
      <c r="H520" s="39"/>
      <c r="I520" s="539"/>
      <c r="J520" s="146"/>
      <c r="K520" s="248"/>
      <c r="L520" s="39"/>
      <c r="M520" s="39"/>
      <c r="N520" s="267"/>
      <c r="O520" s="57"/>
      <c r="P520" s="57"/>
      <c r="Q520" s="57"/>
      <c r="R520" s="57"/>
      <c r="S520" s="57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</row>
    <row r="521" spans="5:110" s="40" customFormat="1" x14ac:dyDescent="0.25">
      <c r="E521" s="39"/>
      <c r="F521" s="39"/>
      <c r="G521" s="39"/>
      <c r="H521" s="39"/>
      <c r="I521" s="539"/>
      <c r="J521" s="146"/>
      <c r="K521" s="248"/>
      <c r="L521" s="39"/>
      <c r="M521" s="39"/>
      <c r="N521" s="267"/>
      <c r="O521" s="57"/>
      <c r="P521" s="57"/>
      <c r="Q521" s="57"/>
      <c r="R521" s="57"/>
      <c r="S521" s="57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</row>
    <row r="522" spans="5:110" s="40" customFormat="1" x14ac:dyDescent="0.25">
      <c r="E522" s="39"/>
      <c r="F522" s="39"/>
      <c r="G522" s="39"/>
      <c r="H522" s="39"/>
      <c r="I522" s="539"/>
      <c r="J522" s="146"/>
      <c r="K522" s="248"/>
      <c r="L522" s="39"/>
      <c r="M522" s="39"/>
      <c r="N522" s="267"/>
      <c r="O522" s="57"/>
      <c r="P522" s="57"/>
      <c r="Q522" s="57"/>
      <c r="R522" s="57"/>
      <c r="S522" s="57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</row>
    <row r="523" spans="5:110" s="40" customFormat="1" x14ac:dyDescent="0.25">
      <c r="E523" s="39"/>
      <c r="F523" s="39"/>
      <c r="G523" s="39"/>
      <c r="H523" s="39"/>
      <c r="I523" s="539"/>
      <c r="J523" s="146"/>
      <c r="K523" s="248"/>
      <c r="L523" s="39"/>
      <c r="M523" s="39"/>
      <c r="N523" s="267"/>
      <c r="O523" s="57"/>
      <c r="P523" s="57"/>
      <c r="Q523" s="57"/>
      <c r="R523" s="57"/>
      <c r="S523" s="57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</row>
    <row r="524" spans="5:110" s="40" customFormat="1" x14ac:dyDescent="0.25">
      <c r="E524" s="39"/>
      <c r="F524" s="39"/>
      <c r="G524" s="39"/>
      <c r="H524" s="39"/>
      <c r="I524" s="539"/>
      <c r="J524" s="146"/>
      <c r="K524" s="248"/>
      <c r="L524" s="39"/>
      <c r="M524" s="39"/>
      <c r="N524" s="267"/>
      <c r="O524" s="57"/>
      <c r="P524" s="57"/>
      <c r="Q524" s="57"/>
      <c r="R524" s="57"/>
      <c r="S524" s="57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</row>
    <row r="525" spans="5:110" s="40" customFormat="1" x14ac:dyDescent="0.25">
      <c r="E525" s="39"/>
      <c r="F525" s="39"/>
      <c r="G525" s="39"/>
      <c r="H525" s="39"/>
      <c r="I525" s="539"/>
      <c r="J525" s="146"/>
      <c r="K525" s="248"/>
      <c r="L525" s="39"/>
      <c r="M525" s="39"/>
      <c r="N525" s="267"/>
      <c r="O525" s="57"/>
      <c r="P525" s="57"/>
      <c r="Q525" s="57"/>
      <c r="R525" s="57"/>
      <c r="S525" s="57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</row>
    <row r="526" spans="5:110" s="40" customFormat="1" x14ac:dyDescent="0.25">
      <c r="E526" s="39"/>
      <c r="F526" s="39"/>
      <c r="G526" s="39"/>
      <c r="H526" s="39"/>
      <c r="I526" s="539"/>
      <c r="J526" s="146"/>
      <c r="K526" s="248"/>
      <c r="L526" s="39"/>
      <c r="M526" s="39"/>
      <c r="N526" s="267"/>
      <c r="O526" s="57"/>
      <c r="P526" s="57"/>
      <c r="Q526" s="57"/>
      <c r="R526" s="57"/>
      <c r="S526" s="57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</row>
    <row r="527" spans="5:110" s="40" customFormat="1" x14ac:dyDescent="0.25">
      <c r="E527" s="39"/>
      <c r="F527" s="39"/>
      <c r="G527" s="39"/>
      <c r="H527" s="39"/>
      <c r="I527" s="539"/>
      <c r="J527" s="146"/>
      <c r="K527" s="248"/>
      <c r="L527" s="39"/>
      <c r="M527" s="39"/>
      <c r="N527" s="267"/>
      <c r="O527" s="57"/>
      <c r="P527" s="57"/>
      <c r="Q527" s="57"/>
      <c r="R527" s="57"/>
      <c r="S527" s="57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</row>
    <row r="528" spans="5:110" s="40" customFormat="1" x14ac:dyDescent="0.25">
      <c r="E528" s="39"/>
      <c r="F528" s="39"/>
      <c r="G528" s="39"/>
      <c r="H528" s="39"/>
      <c r="I528" s="539"/>
      <c r="J528" s="146"/>
      <c r="K528" s="248"/>
      <c r="L528" s="39"/>
      <c r="M528" s="39"/>
      <c r="N528" s="267"/>
      <c r="O528" s="57"/>
      <c r="P528" s="57"/>
      <c r="Q528" s="57"/>
      <c r="R528" s="57"/>
      <c r="S528" s="57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</row>
    <row r="529" spans="5:110" s="40" customFormat="1" x14ac:dyDescent="0.25">
      <c r="E529" s="39"/>
      <c r="F529" s="39"/>
      <c r="G529" s="39"/>
      <c r="H529" s="39"/>
      <c r="I529" s="539"/>
      <c r="J529" s="146"/>
      <c r="K529" s="248"/>
      <c r="L529" s="39"/>
      <c r="M529" s="39"/>
      <c r="N529" s="267"/>
      <c r="O529" s="57"/>
      <c r="P529" s="57"/>
      <c r="Q529" s="57"/>
      <c r="R529" s="57"/>
      <c r="S529" s="57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</row>
    <row r="530" spans="5:110" s="40" customFormat="1" x14ac:dyDescent="0.25">
      <c r="E530" s="39"/>
      <c r="F530" s="39"/>
      <c r="G530" s="39"/>
      <c r="H530" s="39"/>
      <c r="I530" s="539"/>
      <c r="J530" s="146"/>
      <c r="K530" s="248"/>
      <c r="L530" s="39"/>
      <c r="M530" s="39"/>
      <c r="N530" s="267"/>
      <c r="O530" s="57"/>
      <c r="P530" s="57"/>
      <c r="Q530" s="57"/>
      <c r="R530" s="57"/>
      <c r="S530" s="57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</row>
    <row r="531" spans="5:110" s="40" customFormat="1" x14ac:dyDescent="0.25">
      <c r="E531" s="39"/>
      <c r="F531" s="39"/>
      <c r="G531" s="39"/>
      <c r="H531" s="39"/>
      <c r="I531" s="539"/>
      <c r="J531" s="146"/>
      <c r="K531" s="248"/>
      <c r="L531" s="39"/>
      <c r="M531" s="39"/>
      <c r="N531" s="267"/>
      <c r="O531" s="57"/>
      <c r="P531" s="57"/>
      <c r="Q531" s="57"/>
      <c r="R531" s="57"/>
      <c r="S531" s="57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</row>
    <row r="532" spans="5:110" s="40" customFormat="1" x14ac:dyDescent="0.25">
      <c r="E532" s="39"/>
      <c r="F532" s="39"/>
      <c r="G532" s="39"/>
      <c r="H532" s="39"/>
      <c r="I532" s="539"/>
      <c r="J532" s="146"/>
      <c r="K532" s="248"/>
      <c r="L532" s="39"/>
      <c r="M532" s="39"/>
      <c r="N532" s="267"/>
      <c r="O532" s="57"/>
      <c r="P532" s="57"/>
      <c r="Q532" s="57"/>
      <c r="R532" s="57"/>
      <c r="S532" s="57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</row>
    <row r="533" spans="5:110" s="40" customFormat="1" x14ac:dyDescent="0.25">
      <c r="E533" s="39"/>
      <c r="F533" s="39"/>
      <c r="G533" s="39"/>
      <c r="H533" s="39"/>
      <c r="I533" s="539"/>
      <c r="J533" s="146"/>
      <c r="K533" s="248"/>
      <c r="L533" s="39"/>
      <c r="M533" s="39"/>
      <c r="N533" s="267"/>
      <c r="O533" s="57"/>
      <c r="P533" s="57"/>
      <c r="Q533" s="57"/>
      <c r="R533" s="57"/>
      <c r="S533" s="57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</row>
    <row r="534" spans="5:110" s="40" customFormat="1" x14ac:dyDescent="0.25">
      <c r="E534" s="39"/>
      <c r="F534" s="39"/>
      <c r="G534" s="39"/>
      <c r="H534" s="39"/>
      <c r="I534" s="539"/>
      <c r="J534" s="146"/>
      <c r="K534" s="248"/>
      <c r="L534" s="39"/>
      <c r="M534" s="39"/>
      <c r="N534" s="267"/>
      <c r="O534" s="57"/>
      <c r="P534" s="57"/>
      <c r="Q534" s="57"/>
      <c r="R534" s="57"/>
      <c r="S534" s="57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</row>
    <row r="535" spans="5:110" s="40" customFormat="1" x14ac:dyDescent="0.25">
      <c r="E535" s="39"/>
      <c r="F535" s="39"/>
      <c r="G535" s="39"/>
      <c r="H535" s="39"/>
      <c r="I535" s="539"/>
      <c r="J535" s="146"/>
      <c r="K535" s="248"/>
      <c r="L535" s="39"/>
      <c r="M535" s="39"/>
      <c r="N535" s="267"/>
      <c r="O535" s="57"/>
      <c r="P535" s="57"/>
      <c r="Q535" s="57"/>
      <c r="R535" s="57"/>
      <c r="S535" s="57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</row>
    <row r="536" spans="5:110" s="40" customFormat="1" x14ac:dyDescent="0.25">
      <c r="E536" s="39"/>
      <c r="F536" s="39"/>
      <c r="G536" s="39"/>
      <c r="H536" s="39"/>
      <c r="I536" s="539"/>
      <c r="J536" s="146"/>
      <c r="K536" s="248"/>
      <c r="L536" s="39"/>
      <c r="M536" s="39"/>
      <c r="N536" s="267"/>
      <c r="O536" s="57"/>
      <c r="P536" s="57"/>
      <c r="Q536" s="57"/>
      <c r="R536" s="57"/>
      <c r="S536" s="57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</row>
    <row r="537" spans="5:110" s="40" customFormat="1" x14ac:dyDescent="0.25">
      <c r="E537" s="39"/>
      <c r="F537" s="39"/>
      <c r="G537" s="39"/>
      <c r="H537" s="39"/>
      <c r="I537" s="539"/>
      <c r="J537" s="146"/>
      <c r="K537" s="248"/>
      <c r="L537" s="39"/>
      <c r="M537" s="39"/>
      <c r="N537" s="267"/>
      <c r="O537" s="57"/>
      <c r="P537" s="57"/>
      <c r="Q537" s="57"/>
      <c r="R537" s="57"/>
      <c r="S537" s="57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</row>
    <row r="538" spans="5:110" s="40" customFormat="1" x14ac:dyDescent="0.25">
      <c r="E538" s="39"/>
      <c r="F538" s="39"/>
      <c r="G538" s="39"/>
      <c r="H538" s="39"/>
      <c r="I538" s="539"/>
      <c r="J538" s="146"/>
      <c r="K538" s="248"/>
      <c r="L538" s="39"/>
      <c r="M538" s="39"/>
      <c r="N538" s="267"/>
      <c r="O538" s="57"/>
      <c r="P538" s="57"/>
      <c r="Q538" s="57"/>
      <c r="R538" s="57"/>
      <c r="S538" s="57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</row>
    <row r="539" spans="5:110" s="40" customFormat="1" x14ac:dyDescent="0.25">
      <c r="E539" s="39"/>
      <c r="F539" s="39"/>
      <c r="G539" s="39"/>
      <c r="H539" s="39"/>
      <c r="I539" s="539"/>
      <c r="J539" s="146"/>
      <c r="K539" s="248"/>
      <c r="L539" s="39"/>
      <c r="M539" s="39"/>
      <c r="N539" s="267"/>
      <c r="O539" s="57"/>
      <c r="P539" s="57"/>
      <c r="Q539" s="57"/>
      <c r="R539" s="57"/>
      <c r="S539" s="57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</row>
    <row r="540" spans="5:110" s="40" customFormat="1" x14ac:dyDescent="0.25">
      <c r="E540" s="39"/>
      <c r="F540" s="39"/>
      <c r="G540" s="39"/>
      <c r="H540" s="39"/>
      <c r="I540" s="539"/>
      <c r="J540" s="146"/>
      <c r="K540" s="248"/>
      <c r="L540" s="39"/>
      <c r="M540" s="39"/>
      <c r="N540" s="267"/>
      <c r="O540" s="57"/>
      <c r="P540" s="57"/>
      <c r="Q540" s="57"/>
      <c r="R540" s="57"/>
      <c r="S540" s="57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</row>
    <row r="541" spans="5:110" s="40" customFormat="1" x14ac:dyDescent="0.25">
      <c r="E541" s="39"/>
      <c r="F541" s="39"/>
      <c r="G541" s="39"/>
      <c r="H541" s="39"/>
      <c r="I541" s="539"/>
      <c r="J541" s="146"/>
      <c r="K541" s="248"/>
      <c r="L541" s="39"/>
      <c r="M541" s="39"/>
      <c r="N541" s="267"/>
      <c r="O541" s="57"/>
      <c r="P541" s="57"/>
      <c r="Q541" s="57"/>
      <c r="R541" s="57"/>
      <c r="S541" s="57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</row>
    <row r="542" spans="5:110" s="40" customFormat="1" x14ac:dyDescent="0.25">
      <c r="E542" s="39"/>
      <c r="F542" s="39"/>
      <c r="G542" s="39"/>
      <c r="H542" s="39"/>
      <c r="I542" s="539"/>
      <c r="J542" s="146"/>
      <c r="K542" s="248"/>
      <c r="L542" s="39"/>
      <c r="M542" s="39"/>
      <c r="N542" s="267"/>
      <c r="O542" s="57"/>
      <c r="P542" s="57"/>
      <c r="Q542" s="57"/>
      <c r="R542" s="57"/>
      <c r="S542" s="57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</row>
    <row r="543" spans="5:110" s="40" customFormat="1" x14ac:dyDescent="0.25">
      <c r="E543" s="39"/>
      <c r="F543" s="39"/>
      <c r="G543" s="39"/>
      <c r="H543" s="39"/>
      <c r="I543" s="539"/>
      <c r="J543" s="146"/>
      <c r="K543" s="248"/>
      <c r="L543" s="39"/>
      <c r="M543" s="39"/>
      <c r="N543" s="267"/>
      <c r="O543" s="57"/>
      <c r="P543" s="57"/>
      <c r="Q543" s="57"/>
      <c r="R543" s="57"/>
      <c r="S543" s="57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</row>
    <row r="544" spans="5:110" s="40" customFormat="1" x14ac:dyDescent="0.25">
      <c r="E544" s="39"/>
      <c r="F544" s="39"/>
      <c r="G544" s="39"/>
      <c r="H544" s="39"/>
      <c r="I544" s="539"/>
      <c r="J544" s="146"/>
      <c r="K544" s="248"/>
      <c r="L544" s="39"/>
      <c r="M544" s="39"/>
      <c r="N544" s="267"/>
      <c r="O544" s="57"/>
      <c r="P544" s="57"/>
      <c r="Q544" s="57"/>
      <c r="R544" s="57"/>
      <c r="S544" s="57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</row>
    <row r="545" spans="5:110" s="40" customFormat="1" x14ac:dyDescent="0.25">
      <c r="E545" s="39"/>
      <c r="F545" s="39"/>
      <c r="G545" s="39"/>
      <c r="H545" s="39"/>
      <c r="I545" s="539"/>
      <c r="J545" s="146"/>
      <c r="K545" s="248"/>
      <c r="L545" s="39"/>
      <c r="M545" s="39"/>
      <c r="N545" s="267"/>
      <c r="O545" s="57"/>
      <c r="P545" s="57"/>
      <c r="Q545" s="57"/>
      <c r="R545" s="57"/>
      <c r="S545" s="57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</row>
    <row r="546" spans="5:110" s="40" customFormat="1" x14ac:dyDescent="0.25">
      <c r="E546" s="39"/>
      <c r="F546" s="39"/>
      <c r="G546" s="39"/>
      <c r="H546" s="39"/>
      <c r="I546" s="539"/>
      <c r="J546" s="146"/>
      <c r="K546" s="248"/>
      <c r="L546" s="39"/>
      <c r="M546" s="39"/>
      <c r="N546" s="267"/>
      <c r="O546" s="57"/>
      <c r="P546" s="57"/>
      <c r="Q546" s="57"/>
      <c r="R546" s="57"/>
      <c r="S546" s="57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</row>
    <row r="547" spans="5:110" s="40" customFormat="1" x14ac:dyDescent="0.25">
      <c r="E547" s="39"/>
      <c r="F547" s="39"/>
      <c r="G547" s="39"/>
      <c r="H547" s="39"/>
      <c r="I547" s="539"/>
      <c r="J547" s="146"/>
      <c r="K547" s="248"/>
      <c r="L547" s="39"/>
      <c r="M547" s="39"/>
      <c r="N547" s="267"/>
      <c r="O547" s="57"/>
      <c r="P547" s="57"/>
      <c r="Q547" s="57"/>
      <c r="R547" s="57"/>
      <c r="S547" s="57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</row>
    <row r="548" spans="5:110" s="40" customFormat="1" x14ac:dyDescent="0.25">
      <c r="E548" s="39"/>
      <c r="F548" s="39"/>
      <c r="G548" s="39"/>
      <c r="H548" s="39"/>
      <c r="I548" s="539"/>
      <c r="J548" s="146"/>
      <c r="K548" s="248"/>
      <c r="L548" s="39"/>
      <c r="M548" s="39"/>
      <c r="N548" s="267"/>
      <c r="O548" s="57"/>
      <c r="P548" s="57"/>
      <c r="Q548" s="57"/>
      <c r="R548" s="57"/>
      <c r="S548" s="57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</row>
    <row r="549" spans="5:110" s="40" customFormat="1" x14ac:dyDescent="0.25">
      <c r="E549" s="39"/>
      <c r="F549" s="39"/>
      <c r="G549" s="39"/>
      <c r="H549" s="39"/>
      <c r="I549" s="539"/>
      <c r="J549" s="146"/>
      <c r="K549" s="248"/>
      <c r="L549" s="39"/>
      <c r="M549" s="39"/>
      <c r="N549" s="267"/>
      <c r="O549" s="57"/>
      <c r="P549" s="57"/>
      <c r="Q549" s="57"/>
      <c r="R549" s="57"/>
      <c r="S549" s="57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</row>
    <row r="550" spans="5:110" s="40" customFormat="1" x14ac:dyDescent="0.25">
      <c r="E550" s="39"/>
      <c r="F550" s="39"/>
      <c r="G550" s="39"/>
      <c r="H550" s="39"/>
      <c r="I550" s="539"/>
      <c r="J550" s="146"/>
      <c r="K550" s="248"/>
      <c r="L550" s="39"/>
      <c r="M550" s="39"/>
      <c r="N550" s="267"/>
      <c r="O550" s="57"/>
      <c r="P550" s="57"/>
      <c r="Q550" s="57"/>
      <c r="R550" s="57"/>
      <c r="S550" s="57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</row>
    <row r="551" spans="5:110" s="40" customFormat="1" x14ac:dyDescent="0.25">
      <c r="E551" s="39"/>
      <c r="F551" s="39"/>
      <c r="G551" s="39"/>
      <c r="H551" s="39"/>
      <c r="I551" s="539"/>
      <c r="J551" s="146"/>
      <c r="K551" s="248"/>
      <c r="L551" s="39"/>
      <c r="M551" s="39"/>
      <c r="N551" s="267"/>
      <c r="O551" s="57"/>
      <c r="P551" s="57"/>
      <c r="Q551" s="57"/>
      <c r="R551" s="57"/>
      <c r="S551" s="57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</row>
    <row r="552" spans="5:110" s="40" customFormat="1" x14ac:dyDescent="0.25">
      <c r="E552" s="39"/>
      <c r="F552" s="39"/>
      <c r="G552" s="39"/>
      <c r="H552" s="39"/>
      <c r="I552" s="539"/>
      <c r="J552" s="146"/>
      <c r="K552" s="248"/>
      <c r="L552" s="39"/>
      <c r="M552" s="39"/>
      <c r="N552" s="267"/>
      <c r="O552" s="57"/>
      <c r="P552" s="57"/>
      <c r="Q552" s="57"/>
      <c r="R552" s="57"/>
      <c r="S552" s="57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</row>
    <row r="553" spans="5:110" s="40" customFormat="1" x14ac:dyDescent="0.25">
      <c r="E553" s="39"/>
      <c r="F553" s="39"/>
      <c r="G553" s="39"/>
      <c r="H553" s="39"/>
      <c r="I553" s="539"/>
      <c r="J553" s="146"/>
      <c r="K553" s="248"/>
      <c r="L553" s="39"/>
      <c r="M553" s="39"/>
      <c r="N553" s="267"/>
      <c r="O553" s="57"/>
      <c r="P553" s="57"/>
      <c r="Q553" s="57"/>
      <c r="R553" s="57"/>
      <c r="S553" s="57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</row>
    <row r="554" spans="5:110" s="40" customFormat="1" x14ac:dyDescent="0.25">
      <c r="E554" s="39"/>
      <c r="F554" s="39"/>
      <c r="G554" s="39"/>
      <c r="H554" s="39"/>
      <c r="I554" s="539"/>
      <c r="J554" s="146"/>
      <c r="K554" s="248"/>
      <c r="L554" s="39"/>
      <c r="M554" s="39"/>
      <c r="N554" s="267"/>
      <c r="O554" s="57"/>
      <c r="P554" s="57"/>
      <c r="Q554" s="57"/>
      <c r="R554" s="57"/>
      <c r="S554" s="57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</row>
    <row r="555" spans="5:110" s="40" customFormat="1" x14ac:dyDescent="0.25">
      <c r="E555" s="39"/>
      <c r="F555" s="39"/>
      <c r="G555" s="39"/>
      <c r="H555" s="39"/>
      <c r="I555" s="539"/>
      <c r="J555" s="146"/>
      <c r="K555" s="248"/>
      <c r="L555" s="39"/>
      <c r="M555" s="39"/>
      <c r="N555" s="267"/>
      <c r="O555" s="57"/>
      <c r="P555" s="57"/>
      <c r="Q555" s="57"/>
      <c r="R555" s="57"/>
      <c r="S555" s="57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</row>
    <row r="556" spans="5:110" s="40" customFormat="1" x14ac:dyDescent="0.25">
      <c r="E556" s="39"/>
      <c r="F556" s="39"/>
      <c r="G556" s="39"/>
      <c r="H556" s="39"/>
      <c r="I556" s="539"/>
      <c r="J556" s="146"/>
      <c r="K556" s="248"/>
      <c r="L556" s="39"/>
      <c r="M556" s="39"/>
      <c r="N556" s="267"/>
      <c r="O556" s="57"/>
      <c r="P556" s="57"/>
      <c r="Q556" s="57"/>
      <c r="R556" s="57"/>
      <c r="S556" s="57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</row>
    <row r="557" spans="5:110" s="40" customFormat="1" x14ac:dyDescent="0.25">
      <c r="E557" s="39"/>
      <c r="F557" s="39"/>
      <c r="G557" s="39"/>
      <c r="H557" s="39"/>
      <c r="I557" s="539"/>
      <c r="J557" s="146"/>
      <c r="K557" s="248"/>
      <c r="L557" s="39"/>
      <c r="M557" s="39"/>
      <c r="N557" s="267"/>
      <c r="O557" s="57"/>
      <c r="P557" s="57"/>
      <c r="Q557" s="57"/>
      <c r="R557" s="57"/>
      <c r="S557" s="57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</row>
    <row r="558" spans="5:110" s="40" customFormat="1" x14ac:dyDescent="0.25">
      <c r="E558" s="39"/>
      <c r="F558" s="39"/>
      <c r="G558" s="39"/>
      <c r="H558" s="39"/>
      <c r="I558" s="539"/>
      <c r="J558" s="146"/>
      <c r="K558" s="248"/>
      <c r="L558" s="39"/>
      <c r="M558" s="39"/>
      <c r="N558" s="267"/>
      <c r="O558" s="57"/>
      <c r="P558" s="57"/>
      <c r="Q558" s="57"/>
      <c r="R558" s="57"/>
      <c r="S558" s="57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</row>
    <row r="559" spans="5:110" s="40" customFormat="1" x14ac:dyDescent="0.25">
      <c r="E559" s="39"/>
      <c r="F559" s="39"/>
      <c r="G559" s="39"/>
      <c r="H559" s="39"/>
      <c r="I559" s="539"/>
      <c r="J559" s="146"/>
      <c r="K559" s="248"/>
      <c r="L559" s="39"/>
      <c r="M559" s="39"/>
      <c r="N559" s="267"/>
      <c r="O559" s="57"/>
      <c r="P559" s="57"/>
      <c r="Q559" s="57"/>
      <c r="R559" s="57"/>
      <c r="S559" s="57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</row>
    <row r="560" spans="5:110" s="40" customFormat="1" x14ac:dyDescent="0.25">
      <c r="E560" s="39"/>
      <c r="F560" s="39"/>
      <c r="G560" s="39"/>
      <c r="H560" s="39"/>
      <c r="I560" s="539"/>
      <c r="J560" s="146"/>
      <c r="K560" s="248"/>
      <c r="L560" s="39"/>
      <c r="M560" s="39"/>
      <c r="N560" s="267"/>
      <c r="O560" s="57"/>
      <c r="P560" s="57"/>
      <c r="Q560" s="57"/>
      <c r="R560" s="57"/>
      <c r="S560" s="57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</row>
    <row r="561" spans="5:110" s="40" customFormat="1" x14ac:dyDescent="0.25">
      <c r="E561" s="39"/>
      <c r="F561" s="39"/>
      <c r="G561" s="39"/>
      <c r="H561" s="39"/>
      <c r="I561" s="539"/>
      <c r="J561" s="146"/>
      <c r="K561" s="248"/>
      <c r="L561" s="39"/>
      <c r="M561" s="39"/>
      <c r="N561" s="267"/>
      <c r="O561" s="57"/>
      <c r="P561" s="57"/>
      <c r="Q561" s="57"/>
      <c r="R561" s="57"/>
      <c r="S561" s="57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</row>
    <row r="562" spans="5:110" s="40" customFormat="1" x14ac:dyDescent="0.25">
      <c r="E562" s="39"/>
      <c r="F562" s="39"/>
      <c r="G562" s="39"/>
      <c r="H562" s="39"/>
      <c r="I562" s="539"/>
      <c r="J562" s="146"/>
      <c r="K562" s="248"/>
      <c r="L562" s="39"/>
      <c r="M562" s="39"/>
      <c r="N562" s="267"/>
      <c r="O562" s="57"/>
      <c r="P562" s="57"/>
      <c r="Q562" s="57"/>
      <c r="R562" s="57"/>
      <c r="S562" s="57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</row>
    <row r="563" spans="5:110" s="40" customFormat="1" x14ac:dyDescent="0.25">
      <c r="E563" s="39"/>
      <c r="F563" s="39"/>
      <c r="G563" s="39"/>
      <c r="H563" s="39"/>
      <c r="I563" s="539"/>
      <c r="J563" s="146"/>
      <c r="K563" s="248"/>
      <c r="L563" s="39"/>
      <c r="M563" s="39"/>
      <c r="N563" s="267"/>
      <c r="O563" s="57"/>
      <c r="P563" s="57"/>
      <c r="Q563" s="57"/>
      <c r="R563" s="57"/>
      <c r="S563" s="57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</row>
    <row r="564" spans="5:110" s="40" customFormat="1" x14ac:dyDescent="0.25">
      <c r="E564" s="39"/>
      <c r="F564" s="39"/>
      <c r="G564" s="39"/>
      <c r="H564" s="39"/>
      <c r="I564" s="539"/>
      <c r="J564" s="146"/>
      <c r="K564" s="248"/>
      <c r="L564" s="39"/>
      <c r="M564" s="39"/>
      <c r="N564" s="267"/>
      <c r="O564" s="57"/>
      <c r="P564" s="57"/>
      <c r="Q564" s="57"/>
      <c r="R564" s="57"/>
      <c r="S564" s="57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</row>
    <row r="565" spans="5:110" s="40" customFormat="1" x14ac:dyDescent="0.25">
      <c r="E565" s="39"/>
      <c r="F565" s="39"/>
      <c r="G565" s="39"/>
      <c r="H565" s="39"/>
      <c r="I565" s="539"/>
      <c r="J565" s="146"/>
      <c r="K565" s="248"/>
      <c r="L565" s="39"/>
      <c r="M565" s="39"/>
      <c r="N565" s="267"/>
      <c r="O565" s="57"/>
      <c r="P565" s="57"/>
      <c r="Q565" s="57"/>
      <c r="R565" s="57"/>
      <c r="S565" s="57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</row>
    <row r="566" spans="5:110" s="40" customFormat="1" x14ac:dyDescent="0.25">
      <c r="E566" s="39"/>
      <c r="F566" s="39"/>
      <c r="G566" s="39"/>
      <c r="H566" s="39"/>
      <c r="I566" s="539"/>
      <c r="J566" s="146"/>
      <c r="K566" s="248"/>
      <c r="L566" s="39"/>
      <c r="M566" s="39"/>
      <c r="N566" s="267"/>
      <c r="O566" s="57"/>
      <c r="P566" s="57"/>
      <c r="Q566" s="57"/>
      <c r="R566" s="57"/>
      <c r="S566" s="57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</row>
    <row r="567" spans="5:110" s="40" customFormat="1" x14ac:dyDescent="0.25">
      <c r="E567" s="39"/>
      <c r="F567" s="39"/>
      <c r="G567" s="39"/>
      <c r="H567" s="39"/>
      <c r="I567" s="539"/>
      <c r="J567" s="146"/>
      <c r="K567" s="248"/>
      <c r="L567" s="39"/>
      <c r="M567" s="39"/>
      <c r="N567" s="267"/>
      <c r="O567" s="57"/>
      <c r="P567" s="57"/>
      <c r="Q567" s="57"/>
      <c r="R567" s="57"/>
      <c r="S567" s="57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</row>
    <row r="568" spans="5:110" s="40" customFormat="1" x14ac:dyDescent="0.25">
      <c r="E568" s="39"/>
      <c r="F568" s="39"/>
      <c r="G568" s="39"/>
      <c r="H568" s="39"/>
      <c r="I568" s="539"/>
      <c r="J568" s="146"/>
      <c r="K568" s="248"/>
      <c r="L568" s="39"/>
      <c r="M568" s="39"/>
      <c r="N568" s="267"/>
      <c r="O568" s="57"/>
      <c r="P568" s="57"/>
      <c r="Q568" s="57"/>
      <c r="R568" s="57"/>
      <c r="S568" s="57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</row>
    <row r="569" spans="5:110" s="40" customFormat="1" x14ac:dyDescent="0.25">
      <c r="E569" s="39"/>
      <c r="F569" s="39"/>
      <c r="G569" s="39"/>
      <c r="H569" s="39"/>
      <c r="I569" s="539"/>
      <c r="J569" s="146"/>
      <c r="K569" s="248"/>
      <c r="L569" s="39"/>
      <c r="M569" s="39"/>
      <c r="N569" s="267"/>
      <c r="O569" s="57"/>
      <c r="P569" s="57"/>
      <c r="Q569" s="57"/>
      <c r="R569" s="57"/>
      <c r="S569" s="57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</row>
    <row r="570" spans="5:110" s="40" customFormat="1" x14ac:dyDescent="0.25">
      <c r="E570" s="39"/>
      <c r="F570" s="39"/>
      <c r="G570" s="39"/>
      <c r="H570" s="39"/>
      <c r="I570" s="539"/>
      <c r="J570" s="146"/>
      <c r="K570" s="248"/>
      <c r="L570" s="39"/>
      <c r="M570" s="39"/>
      <c r="N570" s="267"/>
      <c r="O570" s="57"/>
      <c r="P570" s="57"/>
      <c r="Q570" s="57"/>
      <c r="R570" s="57"/>
      <c r="S570" s="57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</row>
    <row r="571" spans="5:110" s="40" customFormat="1" x14ac:dyDescent="0.25">
      <c r="E571" s="39"/>
      <c r="F571" s="39"/>
      <c r="G571" s="39"/>
      <c r="H571" s="39"/>
      <c r="I571" s="539"/>
      <c r="J571" s="146"/>
      <c r="K571" s="248"/>
      <c r="L571" s="39"/>
      <c r="M571" s="39"/>
      <c r="N571" s="267"/>
      <c r="O571" s="57"/>
      <c r="P571" s="57"/>
      <c r="Q571" s="57"/>
      <c r="R571" s="57"/>
      <c r="S571" s="57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</row>
    <row r="572" spans="5:110" s="40" customFormat="1" x14ac:dyDescent="0.25">
      <c r="E572" s="39"/>
      <c r="F572" s="39"/>
      <c r="G572" s="39"/>
      <c r="H572" s="39"/>
      <c r="I572" s="539"/>
      <c r="J572" s="146"/>
      <c r="K572" s="248"/>
      <c r="L572" s="39"/>
      <c r="M572" s="39"/>
      <c r="N572" s="267"/>
      <c r="O572" s="57"/>
      <c r="P572" s="57"/>
      <c r="Q572" s="57"/>
      <c r="R572" s="57"/>
      <c r="S572" s="57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</row>
    <row r="573" spans="5:110" s="40" customFormat="1" x14ac:dyDescent="0.25">
      <c r="E573" s="39"/>
      <c r="F573" s="39"/>
      <c r="G573" s="39"/>
      <c r="H573" s="39"/>
      <c r="I573" s="539"/>
      <c r="J573" s="146"/>
      <c r="K573" s="248"/>
      <c r="L573" s="39"/>
      <c r="M573" s="39"/>
      <c r="N573" s="267"/>
      <c r="O573" s="57"/>
      <c r="P573" s="57"/>
      <c r="Q573" s="57"/>
      <c r="R573" s="57"/>
      <c r="S573" s="57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</row>
    <row r="574" spans="5:110" s="40" customFormat="1" x14ac:dyDescent="0.25">
      <c r="E574" s="39"/>
      <c r="F574" s="39"/>
      <c r="G574" s="39"/>
      <c r="H574" s="39"/>
      <c r="I574" s="539"/>
      <c r="J574" s="146"/>
      <c r="K574" s="248"/>
      <c r="L574" s="39"/>
      <c r="M574" s="39"/>
      <c r="N574" s="267"/>
      <c r="O574" s="57"/>
      <c r="P574" s="57"/>
      <c r="Q574" s="57"/>
      <c r="R574" s="57"/>
      <c r="S574" s="57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</row>
    <row r="575" spans="5:110" s="40" customFormat="1" x14ac:dyDescent="0.25">
      <c r="E575" s="39"/>
      <c r="F575" s="39"/>
      <c r="G575" s="39"/>
      <c r="H575" s="39"/>
      <c r="I575" s="539"/>
      <c r="J575" s="146"/>
      <c r="K575" s="248"/>
      <c r="L575" s="39"/>
      <c r="M575" s="39"/>
      <c r="N575" s="267"/>
      <c r="O575" s="57"/>
      <c r="P575" s="57"/>
      <c r="Q575" s="57"/>
      <c r="R575" s="57"/>
      <c r="S575" s="57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</row>
    <row r="576" spans="5:110" s="40" customFormat="1" x14ac:dyDescent="0.25">
      <c r="E576" s="39"/>
      <c r="F576" s="39"/>
      <c r="G576" s="39"/>
      <c r="H576" s="39"/>
      <c r="I576" s="539"/>
      <c r="J576" s="146"/>
      <c r="K576" s="248"/>
      <c r="L576" s="39"/>
      <c r="M576" s="39"/>
      <c r="N576" s="267"/>
      <c r="O576" s="57"/>
      <c r="P576" s="57"/>
      <c r="Q576" s="57"/>
      <c r="R576" s="57"/>
      <c r="S576" s="57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</row>
    <row r="577" spans="5:110" s="40" customFormat="1" x14ac:dyDescent="0.25">
      <c r="E577" s="39"/>
      <c r="F577" s="39"/>
      <c r="G577" s="39"/>
      <c r="H577" s="39"/>
      <c r="I577" s="539"/>
      <c r="J577" s="146"/>
      <c r="K577" s="248"/>
      <c r="L577" s="39"/>
      <c r="M577" s="39"/>
      <c r="N577" s="267"/>
      <c r="O577" s="57"/>
      <c r="P577" s="57"/>
      <c r="Q577" s="57"/>
      <c r="R577" s="57"/>
      <c r="S577" s="57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</row>
    <row r="578" spans="5:110" s="40" customFormat="1" x14ac:dyDescent="0.25">
      <c r="E578" s="39"/>
      <c r="F578" s="39"/>
      <c r="G578" s="39"/>
      <c r="H578" s="39"/>
      <c r="I578" s="539"/>
      <c r="J578" s="146"/>
      <c r="K578" s="248"/>
      <c r="L578" s="39"/>
      <c r="M578" s="39"/>
      <c r="N578" s="267"/>
      <c r="O578" s="57"/>
      <c r="P578" s="57"/>
      <c r="Q578" s="57"/>
      <c r="R578" s="57"/>
      <c r="S578" s="57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</row>
    <row r="579" spans="5:110" s="40" customFormat="1" x14ac:dyDescent="0.25">
      <c r="E579" s="39"/>
      <c r="F579" s="39"/>
      <c r="G579" s="39"/>
      <c r="H579" s="39"/>
      <c r="I579" s="539"/>
      <c r="J579" s="146"/>
      <c r="K579" s="248"/>
      <c r="L579" s="39"/>
      <c r="M579" s="39"/>
      <c r="N579" s="267"/>
      <c r="O579" s="57"/>
      <c r="P579" s="57"/>
      <c r="Q579" s="57"/>
      <c r="R579" s="57"/>
      <c r="S579" s="57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</row>
    <row r="580" spans="5:110" s="40" customFormat="1" x14ac:dyDescent="0.25">
      <c r="E580" s="39"/>
      <c r="F580" s="39"/>
      <c r="G580" s="39"/>
      <c r="H580" s="39"/>
      <c r="I580" s="539"/>
      <c r="J580" s="146"/>
      <c r="K580" s="248"/>
      <c r="L580" s="39"/>
      <c r="M580" s="39"/>
      <c r="N580" s="267"/>
      <c r="O580" s="57"/>
      <c r="P580" s="57"/>
      <c r="Q580" s="57"/>
      <c r="R580" s="57"/>
      <c r="S580" s="57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</row>
    <row r="581" spans="5:110" s="40" customFormat="1" x14ac:dyDescent="0.25">
      <c r="E581" s="39"/>
      <c r="F581" s="39"/>
      <c r="G581" s="39"/>
      <c r="H581" s="39"/>
      <c r="I581" s="539"/>
      <c r="J581" s="146"/>
      <c r="K581" s="248"/>
      <c r="L581" s="39"/>
      <c r="M581" s="39"/>
      <c r="N581" s="267"/>
      <c r="O581" s="57"/>
      <c r="P581" s="57"/>
      <c r="Q581" s="57"/>
      <c r="R581" s="57"/>
      <c r="S581" s="57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</row>
    <row r="582" spans="5:110" s="40" customFormat="1" x14ac:dyDescent="0.25">
      <c r="E582" s="39"/>
      <c r="F582" s="39"/>
      <c r="G582" s="39"/>
      <c r="H582" s="39"/>
      <c r="I582" s="539"/>
      <c r="J582" s="146"/>
      <c r="K582" s="248"/>
      <c r="L582" s="39"/>
      <c r="M582" s="39"/>
      <c r="N582" s="267"/>
      <c r="O582" s="57"/>
      <c r="P582" s="57"/>
      <c r="Q582" s="57"/>
      <c r="R582" s="57"/>
      <c r="S582" s="57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</row>
    <row r="583" spans="5:110" s="40" customFormat="1" x14ac:dyDescent="0.25">
      <c r="E583" s="39"/>
      <c r="F583" s="39"/>
      <c r="G583" s="39"/>
      <c r="H583" s="39"/>
      <c r="I583" s="539"/>
      <c r="J583" s="146"/>
      <c r="K583" s="248"/>
      <c r="L583" s="39"/>
      <c r="M583" s="39"/>
      <c r="N583" s="267"/>
      <c r="O583" s="57"/>
      <c r="P583" s="57"/>
      <c r="Q583" s="57"/>
      <c r="R583" s="57"/>
      <c r="S583" s="57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</row>
    <row r="584" spans="5:110" s="40" customFormat="1" x14ac:dyDescent="0.25">
      <c r="E584" s="39"/>
      <c r="F584" s="39"/>
      <c r="G584" s="39"/>
      <c r="H584" s="39"/>
      <c r="I584" s="539"/>
      <c r="J584" s="146"/>
      <c r="K584" s="248"/>
      <c r="L584" s="39"/>
      <c r="M584" s="39"/>
      <c r="N584" s="267"/>
      <c r="O584" s="57"/>
      <c r="P584" s="57"/>
      <c r="Q584" s="57"/>
      <c r="R584" s="57"/>
      <c r="S584" s="57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</row>
    <row r="585" spans="5:110" s="40" customFormat="1" x14ac:dyDescent="0.25">
      <c r="E585" s="39"/>
      <c r="F585" s="39"/>
      <c r="G585" s="39"/>
      <c r="H585" s="39"/>
      <c r="I585" s="539"/>
      <c r="J585" s="146"/>
      <c r="K585" s="248"/>
      <c r="L585" s="39"/>
      <c r="M585" s="39"/>
      <c r="N585" s="267"/>
      <c r="O585" s="57"/>
      <c r="P585" s="57"/>
      <c r="Q585" s="57"/>
      <c r="R585" s="57"/>
      <c r="S585" s="57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</row>
    <row r="586" spans="5:110" s="40" customFormat="1" x14ac:dyDescent="0.25">
      <c r="E586" s="39"/>
      <c r="F586" s="39"/>
      <c r="G586" s="39"/>
      <c r="H586" s="39"/>
      <c r="I586" s="539"/>
      <c r="J586" s="146"/>
      <c r="K586" s="248"/>
      <c r="L586" s="39"/>
      <c r="M586" s="39"/>
      <c r="N586" s="267"/>
      <c r="O586" s="57"/>
      <c r="P586" s="57"/>
      <c r="Q586" s="57"/>
      <c r="R586" s="57"/>
      <c r="S586" s="57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</row>
    <row r="587" spans="5:110" s="40" customFormat="1" x14ac:dyDescent="0.25">
      <c r="E587" s="39"/>
      <c r="F587" s="39"/>
      <c r="G587" s="39"/>
      <c r="H587" s="39"/>
      <c r="I587" s="539"/>
      <c r="J587" s="146"/>
      <c r="K587" s="248"/>
      <c r="L587" s="39"/>
      <c r="M587" s="39"/>
      <c r="N587" s="267"/>
      <c r="O587" s="57"/>
      <c r="P587" s="57"/>
      <c r="Q587" s="57"/>
      <c r="R587" s="57"/>
      <c r="S587" s="57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</row>
    <row r="588" spans="5:110" s="40" customFormat="1" x14ac:dyDescent="0.25">
      <c r="E588" s="39"/>
      <c r="F588" s="39"/>
      <c r="G588" s="39"/>
      <c r="H588" s="39"/>
      <c r="I588" s="539"/>
      <c r="J588" s="146"/>
      <c r="K588" s="248"/>
      <c r="L588" s="39"/>
      <c r="M588" s="39"/>
      <c r="N588" s="267"/>
      <c r="O588" s="57"/>
      <c r="P588" s="57"/>
      <c r="Q588" s="57"/>
      <c r="R588" s="57"/>
      <c r="S588" s="57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</row>
    <row r="589" spans="5:110" s="40" customFormat="1" x14ac:dyDescent="0.25">
      <c r="E589" s="39"/>
      <c r="F589" s="39"/>
      <c r="G589" s="39"/>
      <c r="H589" s="39"/>
      <c r="I589" s="539"/>
      <c r="J589" s="146"/>
      <c r="K589" s="248"/>
      <c r="L589" s="39"/>
      <c r="M589" s="39"/>
      <c r="N589" s="267"/>
      <c r="O589" s="57"/>
      <c r="P589" s="57"/>
      <c r="Q589" s="57"/>
      <c r="R589" s="57"/>
      <c r="S589" s="57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</row>
    <row r="590" spans="5:110" s="40" customFormat="1" x14ac:dyDescent="0.25">
      <c r="E590" s="39"/>
      <c r="F590" s="39"/>
      <c r="G590" s="39"/>
      <c r="H590" s="39"/>
      <c r="I590" s="539"/>
      <c r="J590" s="146"/>
      <c r="K590" s="248"/>
      <c r="L590" s="39"/>
      <c r="M590" s="39"/>
      <c r="N590" s="267"/>
      <c r="O590" s="57"/>
      <c r="P590" s="57"/>
      <c r="Q590" s="57"/>
      <c r="R590" s="57"/>
      <c r="S590" s="57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</row>
    <row r="591" spans="5:110" s="40" customFormat="1" x14ac:dyDescent="0.25">
      <c r="E591" s="39"/>
      <c r="F591" s="39"/>
      <c r="G591" s="39"/>
      <c r="H591" s="39"/>
      <c r="I591" s="539"/>
      <c r="J591" s="146"/>
      <c r="K591" s="248"/>
      <c r="L591" s="39"/>
      <c r="M591" s="39"/>
      <c r="N591" s="267"/>
      <c r="O591" s="57"/>
      <c r="P591" s="57"/>
      <c r="Q591" s="57"/>
      <c r="R591" s="57"/>
      <c r="S591" s="57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</row>
    <row r="592" spans="5:110" s="40" customFormat="1" x14ac:dyDescent="0.25">
      <c r="E592" s="39"/>
      <c r="F592" s="39"/>
      <c r="G592" s="39"/>
      <c r="H592" s="39"/>
      <c r="I592" s="539"/>
      <c r="J592" s="146"/>
      <c r="K592" s="248"/>
      <c r="L592" s="39"/>
      <c r="M592" s="39"/>
      <c r="N592" s="267"/>
      <c r="O592" s="57"/>
      <c r="P592" s="57"/>
      <c r="Q592" s="57"/>
      <c r="R592" s="57"/>
      <c r="S592" s="57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</row>
    <row r="593" spans="5:110" s="40" customFormat="1" x14ac:dyDescent="0.25">
      <c r="E593" s="39"/>
      <c r="F593" s="39"/>
      <c r="G593" s="39"/>
      <c r="H593" s="39"/>
      <c r="I593" s="539"/>
      <c r="J593" s="146"/>
      <c r="K593" s="248"/>
      <c r="L593" s="39"/>
      <c r="M593" s="39"/>
      <c r="N593" s="267"/>
      <c r="O593" s="57"/>
      <c r="P593" s="57"/>
      <c r="Q593" s="57"/>
      <c r="R593" s="57"/>
      <c r="S593" s="57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</row>
    <row r="594" spans="5:110" s="40" customFormat="1" x14ac:dyDescent="0.25">
      <c r="E594" s="39"/>
      <c r="F594" s="39"/>
      <c r="G594" s="39"/>
      <c r="H594" s="39"/>
      <c r="I594" s="539"/>
      <c r="J594" s="146"/>
      <c r="K594" s="248"/>
      <c r="L594" s="39"/>
      <c r="M594" s="39"/>
      <c r="N594" s="267"/>
      <c r="O594" s="57"/>
      <c r="P594" s="57"/>
      <c r="Q594" s="57"/>
      <c r="R594" s="57"/>
      <c r="S594" s="57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</row>
    <row r="595" spans="5:110" s="40" customFormat="1" x14ac:dyDescent="0.25">
      <c r="E595" s="39"/>
      <c r="F595" s="39"/>
      <c r="G595" s="39"/>
      <c r="H595" s="39"/>
      <c r="I595" s="539"/>
      <c r="J595" s="146"/>
      <c r="K595" s="248"/>
      <c r="L595" s="39"/>
      <c r="M595" s="39"/>
      <c r="N595" s="267"/>
      <c r="O595" s="57"/>
      <c r="P595" s="57"/>
      <c r="Q595" s="57"/>
      <c r="R595" s="57"/>
      <c r="S595" s="57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</row>
    <row r="596" spans="5:110" s="40" customFormat="1" x14ac:dyDescent="0.25">
      <c r="E596" s="39"/>
      <c r="F596" s="39"/>
      <c r="G596" s="39"/>
      <c r="H596" s="39"/>
      <c r="I596" s="539"/>
      <c r="J596" s="146"/>
      <c r="K596" s="248"/>
      <c r="L596" s="39"/>
      <c r="M596" s="39"/>
      <c r="N596" s="267"/>
      <c r="O596" s="57"/>
      <c r="P596" s="57"/>
      <c r="Q596" s="57"/>
      <c r="R596" s="57"/>
      <c r="S596" s="57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</row>
    <row r="597" spans="5:110" s="40" customFormat="1" x14ac:dyDescent="0.25">
      <c r="E597" s="39"/>
      <c r="F597" s="39"/>
      <c r="G597" s="39"/>
      <c r="H597" s="39"/>
      <c r="I597" s="539"/>
      <c r="J597" s="146"/>
      <c r="K597" s="248"/>
      <c r="L597" s="39"/>
      <c r="M597" s="39"/>
      <c r="N597" s="267"/>
      <c r="O597" s="57"/>
      <c r="P597" s="57"/>
      <c r="Q597" s="57"/>
      <c r="R597" s="57"/>
      <c r="S597" s="57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</row>
    <row r="598" spans="5:110" s="40" customFormat="1" x14ac:dyDescent="0.25">
      <c r="E598" s="39"/>
      <c r="F598" s="39"/>
      <c r="G598" s="39"/>
      <c r="H598" s="39"/>
      <c r="I598" s="539"/>
      <c r="J598" s="146"/>
      <c r="K598" s="248"/>
      <c r="L598" s="39"/>
      <c r="M598" s="39"/>
      <c r="N598" s="267"/>
      <c r="O598" s="57"/>
      <c r="P598" s="57"/>
      <c r="Q598" s="57"/>
      <c r="R598" s="57"/>
      <c r="S598" s="57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</row>
    <row r="599" spans="5:110" s="40" customFormat="1" x14ac:dyDescent="0.25">
      <c r="E599" s="39"/>
      <c r="F599" s="39"/>
      <c r="G599" s="39"/>
      <c r="H599" s="39"/>
      <c r="I599" s="539"/>
      <c r="J599" s="146"/>
      <c r="K599" s="248"/>
      <c r="L599" s="39"/>
      <c r="M599" s="39"/>
      <c r="N599" s="267"/>
      <c r="O599" s="57"/>
      <c r="P599" s="57"/>
      <c r="Q599" s="57"/>
      <c r="R599" s="57"/>
      <c r="S599" s="57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</row>
    <row r="600" spans="5:110" s="40" customFormat="1" x14ac:dyDescent="0.25">
      <c r="E600" s="39"/>
      <c r="F600" s="39"/>
      <c r="G600" s="39"/>
      <c r="H600" s="39"/>
      <c r="I600" s="539"/>
      <c r="J600" s="146"/>
      <c r="K600" s="248"/>
      <c r="L600" s="39"/>
      <c r="M600" s="39"/>
      <c r="N600" s="267"/>
      <c r="O600" s="57"/>
      <c r="P600" s="57"/>
      <c r="Q600" s="57"/>
      <c r="R600" s="57"/>
      <c r="S600" s="57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</row>
    <row r="601" spans="5:110" s="40" customFormat="1" x14ac:dyDescent="0.25">
      <c r="E601" s="39"/>
      <c r="F601" s="39"/>
      <c r="G601" s="39"/>
      <c r="H601" s="39"/>
      <c r="I601" s="539"/>
      <c r="J601" s="146"/>
      <c r="K601" s="248"/>
      <c r="L601" s="39"/>
      <c r="M601" s="39"/>
      <c r="N601" s="267"/>
      <c r="O601" s="57"/>
      <c r="P601" s="57"/>
      <c r="Q601" s="57"/>
      <c r="R601" s="57"/>
      <c r="S601" s="57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</row>
    <row r="602" spans="5:110" s="40" customFormat="1" x14ac:dyDescent="0.25">
      <c r="E602" s="39"/>
      <c r="F602" s="39"/>
      <c r="G602" s="39"/>
      <c r="H602" s="39"/>
      <c r="I602" s="539"/>
      <c r="J602" s="146"/>
      <c r="K602" s="248"/>
      <c r="L602" s="39"/>
      <c r="M602" s="39"/>
      <c r="N602" s="267"/>
      <c r="O602" s="57"/>
      <c r="P602" s="57"/>
      <c r="Q602" s="57"/>
      <c r="R602" s="57"/>
      <c r="S602" s="57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</row>
    <row r="603" spans="5:110" s="40" customFormat="1" x14ac:dyDescent="0.25">
      <c r="E603" s="39"/>
      <c r="F603" s="39"/>
      <c r="G603" s="39"/>
      <c r="H603" s="39"/>
      <c r="I603" s="539"/>
      <c r="J603" s="146"/>
      <c r="K603" s="248"/>
      <c r="L603" s="39"/>
      <c r="M603" s="39"/>
      <c r="N603" s="267"/>
      <c r="O603" s="57"/>
      <c r="P603" s="57"/>
      <c r="Q603" s="57"/>
      <c r="R603" s="57"/>
      <c r="S603" s="57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</row>
    <row r="604" spans="5:110" s="40" customFormat="1" x14ac:dyDescent="0.25">
      <c r="E604" s="39"/>
      <c r="F604" s="39"/>
      <c r="G604" s="39"/>
      <c r="H604" s="39"/>
      <c r="I604" s="539"/>
      <c r="J604" s="146"/>
      <c r="K604" s="248"/>
      <c r="L604" s="39"/>
      <c r="M604" s="39"/>
      <c r="N604" s="267"/>
      <c r="O604" s="57"/>
      <c r="P604" s="57"/>
      <c r="Q604" s="57"/>
      <c r="R604" s="57"/>
      <c r="S604" s="57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</row>
    <row r="605" spans="5:110" s="40" customFormat="1" x14ac:dyDescent="0.25">
      <c r="E605" s="39"/>
      <c r="F605" s="39"/>
      <c r="G605" s="39"/>
      <c r="H605" s="39"/>
      <c r="I605" s="539"/>
      <c r="J605" s="146"/>
      <c r="K605" s="248"/>
      <c r="L605" s="39"/>
      <c r="M605" s="39"/>
      <c r="N605" s="267"/>
      <c r="O605" s="57"/>
      <c r="P605" s="57"/>
      <c r="Q605" s="57"/>
      <c r="R605" s="57"/>
      <c r="S605" s="57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</row>
    <row r="606" spans="5:110" s="40" customFormat="1" x14ac:dyDescent="0.25">
      <c r="E606" s="39"/>
      <c r="F606" s="39"/>
      <c r="G606" s="39"/>
      <c r="H606" s="39"/>
      <c r="I606" s="539"/>
      <c r="J606" s="146"/>
      <c r="K606" s="248"/>
      <c r="L606" s="39"/>
      <c r="M606" s="39"/>
      <c r="N606" s="267"/>
      <c r="O606" s="57"/>
      <c r="P606" s="57"/>
      <c r="Q606" s="57"/>
      <c r="R606" s="57"/>
      <c r="S606" s="57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</row>
    <row r="607" spans="5:110" s="40" customFormat="1" x14ac:dyDescent="0.25">
      <c r="E607" s="39"/>
      <c r="F607" s="39"/>
      <c r="G607" s="39"/>
      <c r="H607" s="39"/>
      <c r="I607" s="539"/>
      <c r="J607" s="146"/>
      <c r="K607" s="248"/>
      <c r="L607" s="39"/>
      <c r="M607" s="39"/>
      <c r="N607" s="267"/>
      <c r="O607" s="57"/>
      <c r="P607" s="57"/>
      <c r="Q607" s="57"/>
      <c r="R607" s="57"/>
      <c r="S607" s="57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</row>
    <row r="608" spans="5:110" s="40" customFormat="1" x14ac:dyDescent="0.25">
      <c r="E608" s="39"/>
      <c r="F608" s="39"/>
      <c r="G608" s="39"/>
      <c r="H608" s="39"/>
      <c r="I608" s="539"/>
      <c r="J608" s="146"/>
      <c r="K608" s="248"/>
      <c r="L608" s="39"/>
      <c r="M608" s="39"/>
      <c r="N608" s="267"/>
      <c r="O608" s="57"/>
      <c r="P608" s="57"/>
      <c r="Q608" s="57"/>
      <c r="R608" s="57"/>
      <c r="S608" s="57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</row>
    <row r="609" spans="5:110" s="40" customFormat="1" x14ac:dyDescent="0.25">
      <c r="E609" s="39"/>
      <c r="F609" s="39"/>
      <c r="G609" s="39"/>
      <c r="H609" s="39"/>
      <c r="I609" s="539"/>
      <c r="J609" s="146"/>
      <c r="K609" s="248"/>
      <c r="L609" s="39"/>
      <c r="M609" s="39"/>
      <c r="N609" s="267"/>
      <c r="O609" s="57"/>
      <c r="P609" s="57"/>
      <c r="Q609" s="57"/>
      <c r="R609" s="57"/>
      <c r="S609" s="57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</row>
    <row r="610" spans="5:110" s="40" customFormat="1" x14ac:dyDescent="0.25">
      <c r="E610" s="39"/>
      <c r="F610" s="39"/>
      <c r="G610" s="39"/>
      <c r="H610" s="39"/>
      <c r="I610" s="539"/>
      <c r="J610" s="146"/>
      <c r="K610" s="248"/>
      <c r="L610" s="39"/>
      <c r="M610" s="39"/>
      <c r="N610" s="267"/>
      <c r="O610" s="57"/>
      <c r="P610" s="57"/>
      <c r="Q610" s="57"/>
      <c r="R610" s="57"/>
      <c r="S610" s="57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</row>
    <row r="611" spans="5:110" s="40" customFormat="1" x14ac:dyDescent="0.25">
      <c r="E611" s="39"/>
      <c r="F611" s="39"/>
      <c r="G611" s="39"/>
      <c r="H611" s="39"/>
      <c r="I611" s="539"/>
      <c r="J611" s="146"/>
      <c r="K611" s="248"/>
      <c r="L611" s="39"/>
      <c r="M611" s="39"/>
      <c r="N611" s="267"/>
      <c r="O611" s="57"/>
      <c r="P611" s="57"/>
      <c r="Q611" s="57"/>
      <c r="R611" s="57"/>
      <c r="S611" s="57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</row>
    <row r="612" spans="5:110" s="40" customFormat="1" x14ac:dyDescent="0.25">
      <c r="E612" s="39"/>
      <c r="F612" s="39"/>
      <c r="G612" s="39"/>
      <c r="H612" s="39"/>
      <c r="I612" s="539"/>
      <c r="J612" s="146"/>
      <c r="K612" s="248"/>
      <c r="L612" s="39"/>
      <c r="M612" s="39"/>
      <c r="N612" s="267"/>
      <c r="O612" s="57"/>
      <c r="P612" s="57"/>
      <c r="Q612" s="57"/>
      <c r="R612" s="57"/>
      <c r="S612" s="57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</row>
    <row r="613" spans="5:110" s="40" customFormat="1" x14ac:dyDescent="0.25">
      <c r="E613" s="39"/>
      <c r="F613" s="39"/>
      <c r="G613" s="39"/>
      <c r="H613" s="39"/>
      <c r="I613" s="539"/>
      <c r="J613" s="146"/>
      <c r="K613" s="248"/>
      <c r="L613" s="39"/>
      <c r="M613" s="39"/>
      <c r="N613" s="267"/>
      <c r="O613" s="57"/>
      <c r="P613" s="57"/>
      <c r="Q613" s="57"/>
      <c r="R613" s="57"/>
      <c r="S613" s="57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</row>
    <row r="614" spans="5:110" s="40" customFormat="1" x14ac:dyDescent="0.25">
      <c r="E614" s="39"/>
      <c r="F614" s="39"/>
      <c r="G614" s="39"/>
      <c r="H614" s="39"/>
      <c r="I614" s="539"/>
      <c r="J614" s="146"/>
      <c r="K614" s="248"/>
      <c r="L614" s="39"/>
      <c r="M614" s="39"/>
      <c r="N614" s="267"/>
      <c r="O614" s="57"/>
      <c r="P614" s="57"/>
      <c r="Q614" s="57"/>
      <c r="R614" s="57"/>
      <c r="S614" s="57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</row>
    <row r="615" spans="5:110" s="40" customFormat="1" x14ac:dyDescent="0.25">
      <c r="E615" s="39"/>
      <c r="F615" s="39"/>
      <c r="G615" s="39"/>
      <c r="H615" s="39"/>
      <c r="I615" s="539"/>
      <c r="J615" s="146"/>
      <c r="K615" s="248"/>
      <c r="L615" s="39"/>
      <c r="M615" s="39"/>
      <c r="N615" s="267"/>
      <c r="O615" s="57"/>
      <c r="P615" s="57"/>
      <c r="Q615" s="57"/>
      <c r="R615" s="57"/>
      <c r="S615" s="57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</row>
    <row r="616" spans="5:110" s="40" customFormat="1" x14ac:dyDescent="0.25">
      <c r="E616" s="39"/>
      <c r="F616" s="39"/>
      <c r="G616" s="39"/>
      <c r="H616" s="39"/>
      <c r="I616" s="539"/>
      <c r="J616" s="146"/>
      <c r="K616" s="248"/>
      <c r="L616" s="39"/>
      <c r="M616" s="39"/>
      <c r="N616" s="267"/>
      <c r="O616" s="57"/>
      <c r="P616" s="57"/>
      <c r="Q616" s="57"/>
      <c r="R616" s="57"/>
      <c r="S616" s="57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</row>
    <row r="617" spans="5:110" s="40" customFormat="1" x14ac:dyDescent="0.25">
      <c r="E617" s="39"/>
      <c r="F617" s="39"/>
      <c r="G617" s="39"/>
      <c r="H617" s="39"/>
      <c r="I617" s="539"/>
      <c r="J617" s="146"/>
      <c r="K617" s="248"/>
      <c r="L617" s="39"/>
      <c r="M617" s="39"/>
      <c r="N617" s="267"/>
      <c r="O617" s="57"/>
      <c r="P617" s="57"/>
      <c r="Q617" s="57"/>
      <c r="R617" s="57"/>
      <c r="S617" s="57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</row>
    <row r="618" spans="5:110" s="40" customFormat="1" x14ac:dyDescent="0.25">
      <c r="E618" s="39"/>
      <c r="F618" s="39"/>
      <c r="G618" s="39"/>
      <c r="H618" s="39"/>
      <c r="I618" s="539"/>
      <c r="J618" s="146"/>
      <c r="K618" s="248"/>
      <c r="L618" s="39"/>
      <c r="M618" s="39"/>
      <c r="N618" s="267"/>
      <c r="O618" s="57"/>
      <c r="P618" s="57"/>
      <c r="Q618" s="57"/>
      <c r="R618" s="57"/>
      <c r="S618" s="57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</row>
    <row r="619" spans="5:110" s="40" customFormat="1" x14ac:dyDescent="0.25">
      <c r="E619" s="39"/>
      <c r="F619" s="39"/>
      <c r="G619" s="39"/>
      <c r="H619" s="39"/>
      <c r="I619" s="539"/>
      <c r="J619" s="146"/>
      <c r="K619" s="248"/>
      <c r="L619" s="39"/>
      <c r="M619" s="39"/>
      <c r="N619" s="267"/>
      <c r="O619" s="57"/>
      <c r="P619" s="57"/>
      <c r="Q619" s="57"/>
      <c r="R619" s="57"/>
      <c r="S619" s="57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</row>
    <row r="620" spans="5:110" s="40" customFormat="1" x14ac:dyDescent="0.25">
      <c r="E620" s="39"/>
      <c r="F620" s="39"/>
      <c r="G620" s="39"/>
      <c r="H620" s="39"/>
      <c r="I620" s="539"/>
      <c r="J620" s="146"/>
      <c r="K620" s="248"/>
      <c r="L620" s="39"/>
      <c r="M620" s="39"/>
      <c r="N620" s="267"/>
      <c r="O620" s="57"/>
      <c r="P620" s="57"/>
      <c r="Q620" s="57"/>
      <c r="R620" s="57"/>
      <c r="S620" s="57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</row>
    <row r="621" spans="5:110" s="40" customFormat="1" x14ac:dyDescent="0.25">
      <c r="E621" s="39"/>
      <c r="F621" s="39"/>
      <c r="G621" s="39"/>
      <c r="H621" s="39"/>
      <c r="I621" s="539"/>
      <c r="J621" s="146"/>
      <c r="K621" s="248"/>
      <c r="L621" s="39"/>
      <c r="M621" s="39"/>
      <c r="N621" s="267"/>
      <c r="O621" s="57"/>
      <c r="P621" s="57"/>
      <c r="Q621" s="57"/>
      <c r="R621" s="57"/>
      <c r="S621" s="57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</row>
    <row r="622" spans="5:110" s="40" customFormat="1" x14ac:dyDescent="0.25">
      <c r="E622" s="39"/>
      <c r="F622" s="39"/>
      <c r="G622" s="39"/>
      <c r="H622" s="39"/>
      <c r="I622" s="539"/>
      <c r="J622" s="146"/>
      <c r="K622" s="248"/>
      <c r="L622" s="39"/>
      <c r="M622" s="39"/>
      <c r="N622" s="267"/>
      <c r="O622" s="57"/>
      <c r="P622" s="57"/>
      <c r="Q622" s="57"/>
      <c r="R622" s="57"/>
      <c r="S622" s="57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</row>
    <row r="623" spans="5:110" s="40" customFormat="1" x14ac:dyDescent="0.25">
      <c r="E623" s="39"/>
      <c r="F623" s="39"/>
      <c r="G623" s="39"/>
      <c r="H623" s="39"/>
      <c r="I623" s="539"/>
      <c r="J623" s="146"/>
      <c r="K623" s="248"/>
      <c r="L623" s="39"/>
      <c r="M623" s="39"/>
      <c r="N623" s="267"/>
      <c r="O623" s="57"/>
      <c r="P623" s="57"/>
      <c r="Q623" s="57"/>
      <c r="R623" s="57"/>
      <c r="S623" s="57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</row>
    <row r="624" spans="5:110" s="40" customFormat="1" x14ac:dyDescent="0.25">
      <c r="E624" s="39"/>
      <c r="F624" s="39"/>
      <c r="G624" s="39"/>
      <c r="H624" s="39"/>
      <c r="I624" s="539"/>
      <c r="J624" s="146"/>
      <c r="K624" s="248"/>
      <c r="L624" s="39"/>
      <c r="M624" s="39"/>
      <c r="N624" s="267"/>
      <c r="O624" s="57"/>
      <c r="P624" s="57"/>
      <c r="Q624" s="57"/>
      <c r="R624" s="57"/>
      <c r="S624" s="57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</row>
    <row r="625" spans="5:110" s="40" customFormat="1" x14ac:dyDescent="0.25">
      <c r="E625" s="39"/>
      <c r="F625" s="39"/>
      <c r="G625" s="39"/>
      <c r="H625" s="39"/>
      <c r="I625" s="539"/>
      <c r="J625" s="146"/>
      <c r="K625" s="248"/>
      <c r="L625" s="39"/>
      <c r="M625" s="39"/>
      <c r="N625" s="267"/>
      <c r="O625" s="57"/>
      <c r="P625" s="57"/>
      <c r="Q625" s="57"/>
      <c r="R625" s="57"/>
      <c r="S625" s="57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</row>
    <row r="626" spans="5:110" s="40" customFormat="1" x14ac:dyDescent="0.25">
      <c r="E626" s="39"/>
      <c r="F626" s="39"/>
      <c r="G626" s="39"/>
      <c r="H626" s="39"/>
      <c r="I626" s="539"/>
      <c r="J626" s="146"/>
      <c r="K626" s="248"/>
      <c r="L626" s="39"/>
      <c r="M626" s="39"/>
      <c r="N626" s="267"/>
      <c r="O626" s="57"/>
      <c r="P626" s="57"/>
      <c r="Q626" s="57"/>
      <c r="R626" s="57"/>
      <c r="S626" s="57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</row>
    <row r="627" spans="5:110" s="40" customFormat="1" x14ac:dyDescent="0.25">
      <c r="E627" s="39"/>
      <c r="F627" s="39"/>
      <c r="G627" s="39"/>
      <c r="H627" s="39"/>
      <c r="I627" s="539"/>
      <c r="J627" s="146"/>
      <c r="K627" s="248"/>
      <c r="L627" s="39"/>
      <c r="M627" s="39"/>
      <c r="N627" s="267"/>
      <c r="O627" s="57"/>
      <c r="P627" s="57"/>
      <c r="Q627" s="57"/>
      <c r="R627" s="57"/>
      <c r="S627" s="57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</row>
    <row r="628" spans="5:110" s="40" customFormat="1" x14ac:dyDescent="0.25">
      <c r="E628" s="39"/>
      <c r="F628" s="39"/>
      <c r="G628" s="39"/>
      <c r="H628" s="39"/>
      <c r="I628" s="539"/>
      <c r="J628" s="146"/>
      <c r="K628" s="248"/>
      <c r="L628" s="39"/>
      <c r="M628" s="39"/>
      <c r="N628" s="267"/>
      <c r="O628" s="57"/>
      <c r="P628" s="57"/>
      <c r="Q628" s="57"/>
      <c r="R628" s="57"/>
      <c r="S628" s="57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</row>
    <row r="629" spans="5:110" s="40" customFormat="1" x14ac:dyDescent="0.25">
      <c r="E629" s="39"/>
      <c r="F629" s="39"/>
      <c r="G629" s="39"/>
      <c r="H629" s="39"/>
      <c r="I629" s="539"/>
      <c r="J629" s="146"/>
      <c r="K629" s="248"/>
      <c r="L629" s="39"/>
      <c r="M629" s="39"/>
      <c r="N629" s="267"/>
      <c r="O629" s="57"/>
      <c r="P629" s="57"/>
      <c r="Q629" s="57"/>
      <c r="R629" s="57"/>
      <c r="S629" s="57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</row>
    <row r="630" spans="5:110" s="40" customFormat="1" x14ac:dyDescent="0.25">
      <c r="E630" s="39"/>
      <c r="F630" s="39"/>
      <c r="G630" s="39"/>
      <c r="H630" s="39"/>
      <c r="I630" s="539"/>
      <c r="J630" s="146"/>
      <c r="K630" s="248"/>
      <c r="L630" s="39"/>
      <c r="M630" s="39"/>
      <c r="N630" s="267"/>
      <c r="O630" s="57"/>
      <c r="P630" s="57"/>
      <c r="Q630" s="57"/>
      <c r="R630" s="57"/>
      <c r="S630" s="57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</row>
    <row r="631" spans="5:110" s="40" customFormat="1" x14ac:dyDescent="0.25">
      <c r="E631" s="39"/>
      <c r="F631" s="39"/>
      <c r="G631" s="39"/>
      <c r="H631" s="39"/>
      <c r="I631" s="539"/>
      <c r="J631" s="146"/>
      <c r="K631" s="248"/>
      <c r="L631" s="39"/>
      <c r="M631" s="39"/>
      <c r="N631" s="267"/>
      <c r="O631" s="57"/>
      <c r="P631" s="57"/>
      <c r="Q631" s="57"/>
      <c r="R631" s="57"/>
      <c r="S631" s="57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</row>
    <row r="632" spans="5:110" s="40" customFormat="1" x14ac:dyDescent="0.25">
      <c r="E632" s="39"/>
      <c r="F632" s="39"/>
      <c r="G632" s="39"/>
      <c r="H632" s="39"/>
      <c r="I632" s="539"/>
      <c r="J632" s="146"/>
      <c r="K632" s="248"/>
      <c r="L632" s="39"/>
      <c r="M632" s="39"/>
      <c r="N632" s="267"/>
      <c r="O632" s="57"/>
      <c r="P632" s="57"/>
      <c r="Q632" s="57"/>
      <c r="R632" s="57"/>
      <c r="S632" s="57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</row>
    <row r="633" spans="5:110" s="40" customFormat="1" x14ac:dyDescent="0.25">
      <c r="E633" s="39"/>
      <c r="F633" s="39"/>
      <c r="G633" s="39"/>
      <c r="H633" s="39"/>
      <c r="I633" s="539"/>
      <c r="J633" s="146"/>
      <c r="K633" s="248"/>
      <c r="L633" s="39"/>
      <c r="M633" s="39"/>
      <c r="N633" s="267"/>
      <c r="O633" s="57"/>
      <c r="P633" s="57"/>
      <c r="Q633" s="57"/>
      <c r="R633" s="57"/>
      <c r="S633" s="57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</row>
    <row r="634" spans="5:110" s="40" customFormat="1" x14ac:dyDescent="0.25">
      <c r="E634" s="39"/>
      <c r="F634" s="39"/>
      <c r="G634" s="39"/>
      <c r="H634" s="39"/>
      <c r="I634" s="539"/>
      <c r="J634" s="146"/>
      <c r="K634" s="248"/>
      <c r="L634" s="39"/>
      <c r="M634" s="39"/>
      <c r="N634" s="267"/>
      <c r="O634" s="57"/>
      <c r="P634" s="57"/>
      <c r="Q634" s="57"/>
      <c r="R634" s="57"/>
      <c r="S634" s="57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</row>
    <row r="635" spans="5:110" s="40" customFormat="1" x14ac:dyDescent="0.25">
      <c r="E635" s="39"/>
      <c r="F635" s="39"/>
      <c r="G635" s="39"/>
      <c r="H635" s="39"/>
      <c r="I635" s="539"/>
      <c r="J635" s="146"/>
      <c r="K635" s="248"/>
      <c r="L635" s="39"/>
      <c r="M635" s="39"/>
      <c r="N635" s="267"/>
      <c r="O635" s="57"/>
      <c r="P635" s="57"/>
      <c r="Q635" s="57"/>
      <c r="R635" s="57"/>
      <c r="S635" s="57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</row>
    <row r="636" spans="5:110" s="40" customFormat="1" x14ac:dyDescent="0.25">
      <c r="E636" s="39"/>
      <c r="F636" s="39"/>
      <c r="G636" s="39"/>
      <c r="H636" s="39"/>
      <c r="I636" s="539"/>
      <c r="J636" s="146"/>
      <c r="K636" s="248"/>
      <c r="L636" s="39"/>
      <c r="M636" s="39"/>
      <c r="N636" s="267"/>
      <c r="O636" s="57"/>
      <c r="P636" s="57"/>
      <c r="Q636" s="57"/>
      <c r="R636" s="57"/>
      <c r="S636" s="57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</row>
    <row r="637" spans="5:110" s="40" customFormat="1" x14ac:dyDescent="0.25">
      <c r="E637" s="39"/>
      <c r="F637" s="39"/>
      <c r="G637" s="39"/>
      <c r="H637" s="39"/>
      <c r="I637" s="539"/>
      <c r="J637" s="146"/>
      <c r="K637" s="248"/>
      <c r="L637" s="39"/>
      <c r="M637" s="39"/>
      <c r="N637" s="267"/>
      <c r="O637" s="57"/>
      <c r="P637" s="57"/>
      <c r="Q637" s="57"/>
      <c r="R637" s="57"/>
      <c r="S637" s="57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</row>
    <row r="638" spans="5:110" s="40" customFormat="1" x14ac:dyDescent="0.25">
      <c r="E638" s="39"/>
      <c r="F638" s="39"/>
      <c r="G638" s="39"/>
      <c r="H638" s="39"/>
      <c r="I638" s="539"/>
      <c r="J638" s="146"/>
      <c r="K638" s="248"/>
      <c r="L638" s="39"/>
      <c r="M638" s="39"/>
      <c r="N638" s="267"/>
      <c r="O638" s="57"/>
      <c r="P638" s="57"/>
      <c r="Q638" s="57"/>
      <c r="R638" s="57"/>
      <c r="S638" s="57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</row>
    <row r="639" spans="5:110" s="40" customFormat="1" x14ac:dyDescent="0.25">
      <c r="E639" s="39"/>
      <c r="F639" s="39"/>
      <c r="G639" s="39"/>
      <c r="H639" s="39"/>
      <c r="I639" s="539"/>
      <c r="J639" s="146"/>
      <c r="K639" s="248"/>
      <c r="L639" s="39"/>
      <c r="M639" s="39"/>
      <c r="N639" s="267"/>
      <c r="O639" s="57"/>
      <c r="P639" s="57"/>
      <c r="Q639" s="57"/>
      <c r="R639" s="57"/>
      <c r="S639" s="57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</row>
    <row r="640" spans="5:110" s="40" customFormat="1" x14ac:dyDescent="0.25">
      <c r="E640" s="39"/>
      <c r="F640" s="39"/>
      <c r="G640" s="39"/>
      <c r="H640" s="39"/>
      <c r="I640" s="539"/>
      <c r="J640" s="146"/>
      <c r="K640" s="248"/>
      <c r="L640" s="39"/>
      <c r="M640" s="39"/>
      <c r="N640" s="267"/>
      <c r="O640" s="57"/>
      <c r="P640" s="57"/>
      <c r="Q640" s="57"/>
      <c r="R640" s="57"/>
      <c r="S640" s="57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</row>
    <row r="641" spans="5:110" s="40" customFormat="1" x14ac:dyDescent="0.25">
      <c r="E641" s="39"/>
      <c r="F641" s="39"/>
      <c r="G641" s="39"/>
      <c r="H641" s="39"/>
      <c r="I641" s="539"/>
      <c r="J641" s="146"/>
      <c r="K641" s="248"/>
      <c r="L641" s="39"/>
      <c r="M641" s="39"/>
      <c r="N641" s="267"/>
      <c r="O641" s="57"/>
      <c r="P641" s="57"/>
      <c r="Q641" s="57"/>
      <c r="R641" s="57"/>
      <c r="S641" s="57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</row>
    <row r="642" spans="5:110" s="40" customFormat="1" x14ac:dyDescent="0.25">
      <c r="E642" s="39"/>
      <c r="F642" s="39"/>
      <c r="G642" s="39"/>
      <c r="H642" s="39"/>
      <c r="I642" s="539"/>
      <c r="J642" s="146"/>
      <c r="K642" s="248"/>
      <c r="L642" s="39"/>
      <c r="M642" s="39"/>
      <c r="N642" s="267"/>
      <c r="O642" s="57"/>
      <c r="P642" s="57"/>
      <c r="Q642" s="57"/>
      <c r="R642" s="57"/>
      <c r="S642" s="57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</row>
    <row r="643" spans="5:110" s="40" customFormat="1" x14ac:dyDescent="0.25">
      <c r="E643" s="39"/>
      <c r="F643" s="39"/>
      <c r="G643" s="39"/>
      <c r="H643" s="39"/>
      <c r="I643" s="539"/>
      <c r="J643" s="146"/>
      <c r="K643" s="248"/>
      <c r="L643" s="39"/>
      <c r="M643" s="39"/>
      <c r="N643" s="267"/>
      <c r="O643" s="57"/>
      <c r="P643" s="57"/>
      <c r="Q643" s="57"/>
      <c r="R643" s="57"/>
      <c r="S643" s="57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</row>
    <row r="644" spans="5:110" s="40" customFormat="1" x14ac:dyDescent="0.25">
      <c r="E644" s="39"/>
      <c r="F644" s="39"/>
      <c r="G644" s="39"/>
      <c r="H644" s="39"/>
      <c r="I644" s="539"/>
      <c r="J644" s="146"/>
      <c r="K644" s="248"/>
      <c r="L644" s="39"/>
      <c r="M644" s="39"/>
      <c r="N644" s="267"/>
      <c r="O644" s="57"/>
      <c r="P644" s="57"/>
      <c r="Q644" s="57"/>
      <c r="R644" s="57"/>
      <c r="S644" s="57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</row>
    <row r="645" spans="5:110" s="40" customFormat="1" x14ac:dyDescent="0.25">
      <c r="E645" s="39"/>
      <c r="F645" s="39"/>
      <c r="G645" s="39"/>
      <c r="H645" s="39"/>
      <c r="I645" s="539"/>
      <c r="J645" s="146"/>
      <c r="K645" s="248"/>
      <c r="L645" s="39"/>
      <c r="M645" s="39"/>
      <c r="N645" s="267"/>
      <c r="O645" s="57"/>
      <c r="P645" s="57"/>
      <c r="Q645" s="57"/>
      <c r="R645" s="57"/>
      <c r="S645" s="57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</row>
    <row r="646" spans="5:110" s="40" customFormat="1" x14ac:dyDescent="0.25">
      <c r="E646" s="39"/>
      <c r="F646" s="39"/>
      <c r="G646" s="39"/>
      <c r="H646" s="39"/>
      <c r="I646" s="539"/>
      <c r="J646" s="146"/>
      <c r="K646" s="248"/>
      <c r="L646" s="39"/>
      <c r="M646" s="39"/>
      <c r="N646" s="267"/>
      <c r="O646" s="57"/>
      <c r="P646" s="57"/>
      <c r="Q646" s="57"/>
      <c r="R646" s="57"/>
      <c r="S646" s="57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</row>
    <row r="647" spans="5:110" s="40" customFormat="1" x14ac:dyDescent="0.25">
      <c r="E647" s="39"/>
      <c r="F647" s="39"/>
      <c r="G647" s="39"/>
      <c r="H647" s="39"/>
      <c r="I647" s="539"/>
      <c r="J647" s="146"/>
      <c r="K647" s="248"/>
      <c r="L647" s="39"/>
      <c r="M647" s="39"/>
      <c r="N647" s="267"/>
      <c r="O647" s="57"/>
      <c r="P647" s="57"/>
      <c r="Q647" s="57"/>
      <c r="R647" s="57"/>
      <c r="S647" s="57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</row>
    <row r="648" spans="5:110" s="40" customFormat="1" x14ac:dyDescent="0.25">
      <c r="E648" s="39"/>
      <c r="F648" s="39"/>
      <c r="G648" s="39"/>
      <c r="H648" s="39"/>
      <c r="I648" s="539"/>
      <c r="J648" s="146"/>
      <c r="K648" s="248"/>
      <c r="L648" s="39"/>
      <c r="M648" s="39"/>
      <c r="N648" s="267"/>
      <c r="O648" s="57"/>
      <c r="P648" s="57"/>
      <c r="Q648" s="57"/>
      <c r="R648" s="57"/>
      <c r="S648" s="57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</row>
    <row r="649" spans="5:110" s="40" customFormat="1" x14ac:dyDescent="0.25">
      <c r="E649" s="39"/>
      <c r="F649" s="39"/>
      <c r="G649" s="39"/>
      <c r="H649" s="39"/>
      <c r="I649" s="539"/>
      <c r="J649" s="146"/>
      <c r="K649" s="248"/>
      <c r="L649" s="39"/>
      <c r="M649" s="39"/>
      <c r="N649" s="267"/>
      <c r="O649" s="57"/>
      <c r="P649" s="57"/>
      <c r="Q649" s="57"/>
      <c r="R649" s="57"/>
      <c r="S649" s="57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</row>
    <row r="650" spans="5:110" s="40" customFormat="1" x14ac:dyDescent="0.25">
      <c r="E650" s="39"/>
      <c r="F650" s="39"/>
      <c r="G650" s="39"/>
      <c r="H650" s="39"/>
      <c r="I650" s="539"/>
      <c r="J650" s="146"/>
      <c r="K650" s="248"/>
      <c r="L650" s="39"/>
      <c r="M650" s="39"/>
      <c r="N650" s="267"/>
      <c r="O650" s="57"/>
      <c r="P650" s="57"/>
      <c r="Q650" s="57"/>
      <c r="R650" s="57"/>
      <c r="S650" s="57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</row>
    <row r="651" spans="5:110" s="40" customFormat="1" x14ac:dyDescent="0.25">
      <c r="E651" s="39"/>
      <c r="F651" s="39"/>
      <c r="G651" s="39"/>
      <c r="H651" s="39"/>
      <c r="I651" s="539"/>
      <c r="J651" s="146"/>
      <c r="K651" s="248"/>
      <c r="L651" s="39"/>
      <c r="M651" s="39"/>
      <c r="N651" s="267"/>
      <c r="O651" s="57"/>
      <c r="P651" s="57"/>
      <c r="Q651" s="57"/>
      <c r="R651" s="57"/>
      <c r="S651" s="57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</row>
    <row r="652" spans="5:110" s="40" customFormat="1" x14ac:dyDescent="0.25">
      <c r="E652" s="39"/>
      <c r="F652" s="39"/>
      <c r="G652" s="39"/>
      <c r="H652" s="39"/>
      <c r="I652" s="539"/>
      <c r="J652" s="146"/>
      <c r="K652" s="248"/>
      <c r="L652" s="39"/>
      <c r="M652" s="39"/>
      <c r="N652" s="267"/>
      <c r="O652" s="57"/>
      <c r="P652" s="57"/>
      <c r="Q652" s="57"/>
      <c r="R652" s="57"/>
      <c r="S652" s="57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</row>
    <row r="653" spans="5:110" s="40" customFormat="1" x14ac:dyDescent="0.25">
      <c r="E653" s="39"/>
      <c r="F653" s="39"/>
      <c r="G653" s="39"/>
      <c r="H653" s="39"/>
      <c r="I653" s="539"/>
      <c r="J653" s="146"/>
      <c r="K653" s="248"/>
      <c r="L653" s="39"/>
      <c r="M653" s="39"/>
      <c r="N653" s="267"/>
      <c r="O653" s="57"/>
      <c r="P653" s="57"/>
      <c r="Q653" s="57"/>
      <c r="R653" s="57"/>
      <c r="S653" s="57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</row>
    <row r="654" spans="5:110" s="40" customFormat="1" x14ac:dyDescent="0.25">
      <c r="E654" s="39"/>
      <c r="F654" s="39"/>
      <c r="G654" s="39"/>
      <c r="H654" s="39"/>
      <c r="I654" s="539"/>
      <c r="J654" s="146"/>
      <c r="K654" s="248"/>
      <c r="L654" s="39"/>
      <c r="M654" s="39"/>
      <c r="N654" s="267"/>
      <c r="O654" s="57"/>
      <c r="P654" s="57"/>
      <c r="Q654" s="57"/>
      <c r="R654" s="57"/>
      <c r="S654" s="57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</row>
    <row r="655" spans="5:110" s="40" customFormat="1" x14ac:dyDescent="0.25">
      <c r="E655" s="39"/>
      <c r="F655" s="39"/>
      <c r="G655" s="39"/>
      <c r="H655" s="39"/>
      <c r="I655" s="539"/>
      <c r="J655" s="146"/>
      <c r="K655" s="248"/>
      <c r="L655" s="39"/>
      <c r="M655" s="39"/>
      <c r="N655" s="267"/>
      <c r="O655" s="57"/>
      <c r="P655" s="57"/>
      <c r="Q655" s="57"/>
      <c r="R655" s="57"/>
      <c r="S655" s="57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</row>
    <row r="656" spans="5:110" s="40" customFormat="1" x14ac:dyDescent="0.25">
      <c r="E656" s="39"/>
      <c r="F656" s="39"/>
      <c r="G656" s="39"/>
      <c r="H656" s="39"/>
      <c r="I656" s="539"/>
      <c r="J656" s="146"/>
      <c r="K656" s="248"/>
      <c r="L656" s="39"/>
      <c r="M656" s="39"/>
      <c r="N656" s="267"/>
      <c r="O656" s="57"/>
      <c r="P656" s="57"/>
      <c r="Q656" s="57"/>
      <c r="R656" s="57"/>
      <c r="S656" s="57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</row>
    <row r="657" spans="5:110" s="40" customFormat="1" x14ac:dyDescent="0.25">
      <c r="E657" s="39"/>
      <c r="F657" s="39"/>
      <c r="G657" s="39"/>
      <c r="H657" s="39"/>
      <c r="I657" s="539"/>
      <c r="J657" s="146"/>
      <c r="K657" s="248"/>
      <c r="L657" s="39"/>
      <c r="M657" s="39"/>
      <c r="N657" s="267"/>
      <c r="O657" s="57"/>
      <c r="P657" s="57"/>
      <c r="Q657" s="57"/>
      <c r="R657" s="57"/>
      <c r="S657" s="57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</row>
    <row r="658" spans="5:110" s="40" customFormat="1" x14ac:dyDescent="0.25">
      <c r="E658" s="39"/>
      <c r="F658" s="39"/>
      <c r="G658" s="39"/>
      <c r="H658" s="39"/>
      <c r="I658" s="539"/>
      <c r="J658" s="146"/>
      <c r="K658" s="248"/>
      <c r="L658" s="39"/>
      <c r="M658" s="39"/>
      <c r="N658" s="267"/>
      <c r="O658" s="57"/>
      <c r="P658" s="57"/>
      <c r="Q658" s="57"/>
      <c r="R658" s="57"/>
      <c r="S658" s="57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</row>
    <row r="659" spans="5:110" s="40" customFormat="1" x14ac:dyDescent="0.25">
      <c r="E659" s="39"/>
      <c r="F659" s="39"/>
      <c r="G659" s="39"/>
      <c r="H659" s="39"/>
      <c r="I659" s="539"/>
      <c r="J659" s="146"/>
      <c r="K659" s="248"/>
      <c r="L659" s="39"/>
      <c r="M659" s="39"/>
      <c r="N659" s="267"/>
      <c r="O659" s="57"/>
      <c r="P659" s="57"/>
      <c r="Q659" s="57"/>
      <c r="R659" s="57"/>
      <c r="S659" s="57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</row>
    <row r="660" spans="5:110" s="40" customFormat="1" x14ac:dyDescent="0.25">
      <c r="E660" s="39"/>
      <c r="F660" s="39"/>
      <c r="G660" s="39"/>
      <c r="H660" s="39"/>
      <c r="I660" s="539"/>
      <c r="J660" s="146"/>
      <c r="K660" s="248"/>
      <c r="L660" s="39"/>
      <c r="M660" s="39"/>
      <c r="N660" s="267"/>
      <c r="O660" s="57"/>
      <c r="P660" s="57"/>
      <c r="Q660" s="57"/>
      <c r="R660" s="57"/>
      <c r="S660" s="57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</row>
    <row r="661" spans="5:110" s="40" customFormat="1" x14ac:dyDescent="0.25">
      <c r="E661" s="39"/>
      <c r="F661" s="39"/>
      <c r="G661" s="39"/>
      <c r="H661" s="39"/>
      <c r="I661" s="539"/>
      <c r="J661" s="146"/>
      <c r="K661" s="248"/>
      <c r="L661" s="39"/>
      <c r="M661" s="39"/>
      <c r="N661" s="267"/>
      <c r="O661" s="57"/>
      <c r="P661" s="57"/>
      <c r="Q661" s="57"/>
      <c r="R661" s="57"/>
      <c r="S661" s="57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</row>
    <row r="662" spans="5:110" s="40" customFormat="1" x14ac:dyDescent="0.25">
      <c r="E662" s="39"/>
      <c r="F662" s="39"/>
      <c r="G662" s="39"/>
      <c r="H662" s="39"/>
      <c r="I662" s="539"/>
      <c r="J662" s="146"/>
      <c r="K662" s="248"/>
      <c r="L662" s="39"/>
      <c r="M662" s="39"/>
      <c r="N662" s="267"/>
      <c r="O662" s="57"/>
      <c r="P662" s="57"/>
      <c r="Q662" s="57"/>
      <c r="R662" s="57"/>
      <c r="S662" s="57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</row>
    <row r="663" spans="5:110" s="40" customFormat="1" x14ac:dyDescent="0.25">
      <c r="E663" s="39"/>
      <c r="F663" s="39"/>
      <c r="G663" s="39"/>
      <c r="H663" s="39"/>
      <c r="I663" s="539"/>
      <c r="J663" s="146"/>
      <c r="K663" s="248"/>
      <c r="L663" s="39"/>
      <c r="M663" s="39"/>
      <c r="N663" s="267"/>
      <c r="O663" s="57"/>
      <c r="P663" s="57"/>
      <c r="Q663" s="57"/>
      <c r="R663" s="57"/>
      <c r="S663" s="57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</row>
    <row r="664" spans="5:110" s="40" customFormat="1" x14ac:dyDescent="0.25">
      <c r="E664" s="39"/>
      <c r="F664" s="39"/>
      <c r="G664" s="39"/>
      <c r="H664" s="39"/>
      <c r="I664" s="539"/>
      <c r="J664" s="146"/>
      <c r="K664" s="248"/>
      <c r="L664" s="39"/>
      <c r="M664" s="39"/>
      <c r="N664" s="267"/>
      <c r="O664" s="57"/>
      <c r="P664" s="57"/>
      <c r="Q664" s="57"/>
      <c r="R664" s="57"/>
      <c r="S664" s="57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</row>
    <row r="665" spans="5:110" s="40" customFormat="1" x14ac:dyDescent="0.25">
      <c r="E665" s="39"/>
      <c r="F665" s="39"/>
      <c r="G665" s="39"/>
      <c r="H665" s="39"/>
      <c r="I665" s="539"/>
      <c r="J665" s="146"/>
      <c r="K665" s="248"/>
      <c r="L665" s="39"/>
      <c r="M665" s="39"/>
      <c r="N665" s="267"/>
      <c r="O665" s="57"/>
      <c r="P665" s="57"/>
      <c r="Q665" s="57"/>
      <c r="R665" s="57"/>
      <c r="S665" s="57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</row>
    <row r="666" spans="5:110" s="40" customFormat="1" x14ac:dyDescent="0.25">
      <c r="E666" s="39"/>
      <c r="F666" s="39"/>
      <c r="G666" s="39"/>
      <c r="H666" s="39"/>
      <c r="I666" s="539"/>
      <c r="J666" s="146"/>
      <c r="K666" s="248"/>
      <c r="L666" s="39"/>
      <c r="M666" s="39"/>
      <c r="N666" s="267"/>
      <c r="O666" s="57"/>
      <c r="P666" s="57"/>
      <c r="Q666" s="57"/>
      <c r="R666" s="57"/>
      <c r="S666" s="57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</row>
    <row r="667" spans="5:110" s="40" customFormat="1" x14ac:dyDescent="0.25">
      <c r="E667" s="39"/>
      <c r="F667" s="39"/>
      <c r="G667" s="39"/>
      <c r="H667" s="39"/>
      <c r="I667" s="539"/>
      <c r="J667" s="146"/>
      <c r="K667" s="248"/>
      <c r="L667" s="39"/>
      <c r="M667" s="39"/>
      <c r="N667" s="267"/>
      <c r="O667" s="57"/>
      <c r="P667" s="57"/>
      <c r="Q667" s="57"/>
      <c r="R667" s="57"/>
      <c r="S667" s="57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</row>
    <row r="668" spans="5:110" s="40" customFormat="1" x14ac:dyDescent="0.25">
      <c r="E668" s="39"/>
      <c r="F668" s="39"/>
      <c r="G668" s="39"/>
      <c r="H668" s="39"/>
      <c r="I668" s="539"/>
      <c r="J668" s="146"/>
      <c r="K668" s="248"/>
      <c r="L668" s="39"/>
      <c r="M668" s="39"/>
      <c r="N668" s="267"/>
      <c r="O668" s="57"/>
      <c r="P668" s="57"/>
      <c r="Q668" s="57"/>
      <c r="R668" s="57"/>
      <c r="S668" s="57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</row>
    <row r="669" spans="5:110" s="40" customFormat="1" x14ac:dyDescent="0.25">
      <c r="E669" s="39"/>
      <c r="F669" s="39"/>
      <c r="G669" s="39"/>
      <c r="H669" s="39"/>
      <c r="I669" s="539"/>
      <c r="J669" s="146"/>
      <c r="K669" s="248"/>
      <c r="L669" s="39"/>
      <c r="M669" s="39"/>
      <c r="N669" s="267"/>
      <c r="O669" s="57"/>
      <c r="P669" s="57"/>
      <c r="Q669" s="57"/>
      <c r="R669" s="57"/>
      <c r="S669" s="57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</row>
    <row r="670" spans="5:110" s="40" customFormat="1" x14ac:dyDescent="0.25">
      <c r="E670" s="39"/>
      <c r="F670" s="39"/>
      <c r="G670" s="39"/>
      <c r="H670" s="39"/>
      <c r="I670" s="539"/>
      <c r="J670" s="146"/>
      <c r="K670" s="248"/>
      <c r="L670" s="39"/>
      <c r="M670" s="39"/>
      <c r="N670" s="267"/>
      <c r="O670" s="57"/>
      <c r="P670" s="57"/>
      <c r="Q670" s="57"/>
      <c r="R670" s="57"/>
      <c r="S670" s="57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</row>
    <row r="671" spans="5:110" s="40" customFormat="1" x14ac:dyDescent="0.25">
      <c r="E671" s="39"/>
      <c r="F671" s="39"/>
      <c r="G671" s="39"/>
      <c r="H671" s="39"/>
      <c r="I671" s="539"/>
      <c r="J671" s="146"/>
      <c r="K671" s="248"/>
      <c r="L671" s="39"/>
      <c r="M671" s="39"/>
      <c r="N671" s="267"/>
      <c r="O671" s="57"/>
      <c r="P671" s="57"/>
      <c r="Q671" s="57"/>
      <c r="R671" s="57"/>
      <c r="S671" s="57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</row>
    <row r="672" spans="5:110" s="40" customFormat="1" x14ac:dyDescent="0.25">
      <c r="E672" s="39"/>
      <c r="F672" s="39"/>
      <c r="G672" s="39"/>
      <c r="H672" s="39"/>
      <c r="I672" s="539"/>
      <c r="J672" s="146"/>
      <c r="K672" s="248"/>
      <c r="L672" s="39"/>
      <c r="M672" s="39"/>
      <c r="N672" s="267"/>
      <c r="O672" s="57"/>
      <c r="P672" s="57"/>
      <c r="Q672" s="57"/>
      <c r="R672" s="57"/>
      <c r="S672" s="57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</row>
    <row r="673" spans="5:110" s="40" customFormat="1" x14ac:dyDescent="0.25">
      <c r="E673" s="39"/>
      <c r="F673" s="39"/>
      <c r="G673" s="39"/>
      <c r="H673" s="39"/>
      <c r="I673" s="539"/>
      <c r="J673" s="146"/>
      <c r="K673" s="248"/>
      <c r="L673" s="39"/>
      <c r="M673" s="39"/>
      <c r="N673" s="267"/>
      <c r="O673" s="57"/>
      <c r="P673" s="57"/>
      <c r="Q673" s="57"/>
      <c r="R673" s="57"/>
      <c r="S673" s="57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</row>
    <row r="674" spans="5:110" s="40" customFormat="1" x14ac:dyDescent="0.25">
      <c r="E674" s="39"/>
      <c r="F674" s="39"/>
      <c r="G674" s="39"/>
      <c r="H674" s="39"/>
      <c r="I674" s="539"/>
      <c r="J674" s="146"/>
      <c r="K674" s="248"/>
      <c r="L674" s="39"/>
      <c r="M674" s="39"/>
      <c r="N674" s="267"/>
      <c r="O674" s="57"/>
      <c r="P674" s="57"/>
      <c r="Q674" s="57"/>
      <c r="R674" s="57"/>
      <c r="S674" s="57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</row>
    <row r="675" spans="5:110" s="40" customFormat="1" x14ac:dyDescent="0.25">
      <c r="E675" s="39"/>
      <c r="F675" s="39"/>
      <c r="G675" s="39"/>
      <c r="H675" s="39"/>
      <c r="I675" s="539"/>
      <c r="J675" s="146"/>
      <c r="K675" s="248"/>
      <c r="L675" s="39"/>
      <c r="M675" s="39"/>
      <c r="N675" s="267"/>
      <c r="O675" s="57"/>
      <c r="P675" s="57"/>
      <c r="Q675" s="57"/>
      <c r="R675" s="57"/>
      <c r="S675" s="57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</row>
    <row r="676" spans="5:110" s="40" customFormat="1" x14ac:dyDescent="0.25">
      <c r="E676" s="39"/>
      <c r="F676" s="39"/>
      <c r="G676" s="39"/>
      <c r="H676" s="39"/>
      <c r="I676" s="539"/>
      <c r="J676" s="146"/>
      <c r="K676" s="248"/>
      <c r="L676" s="39"/>
      <c r="M676" s="39"/>
      <c r="N676" s="267"/>
      <c r="O676" s="57"/>
      <c r="P676" s="57"/>
      <c r="Q676" s="57"/>
      <c r="R676" s="57"/>
      <c r="S676" s="57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</row>
    <row r="677" spans="5:110" s="40" customFormat="1" x14ac:dyDescent="0.25">
      <c r="E677" s="39"/>
      <c r="F677" s="39"/>
      <c r="G677" s="39"/>
      <c r="H677" s="39"/>
      <c r="I677" s="539"/>
      <c r="J677" s="146"/>
      <c r="K677" s="248"/>
      <c r="L677" s="39"/>
      <c r="M677" s="39"/>
      <c r="N677" s="267"/>
      <c r="O677" s="57"/>
      <c r="P677" s="57"/>
      <c r="Q677" s="57"/>
      <c r="R677" s="57"/>
      <c r="S677" s="57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</row>
    <row r="678" spans="5:110" s="40" customFormat="1" x14ac:dyDescent="0.25">
      <c r="E678" s="39"/>
      <c r="F678" s="39"/>
      <c r="G678" s="39"/>
      <c r="H678" s="39"/>
      <c r="I678" s="539"/>
      <c r="J678" s="146"/>
      <c r="K678" s="248"/>
      <c r="L678" s="39"/>
      <c r="M678" s="39"/>
      <c r="N678" s="267"/>
      <c r="O678" s="57"/>
      <c r="P678" s="57"/>
      <c r="Q678" s="57"/>
      <c r="R678" s="57"/>
      <c r="S678" s="57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</row>
    <row r="679" spans="5:110" s="40" customFormat="1" x14ac:dyDescent="0.25">
      <c r="E679" s="39"/>
      <c r="F679" s="39"/>
      <c r="G679" s="39"/>
      <c r="H679" s="39"/>
      <c r="I679" s="539"/>
      <c r="J679" s="146"/>
      <c r="K679" s="248"/>
      <c r="L679" s="39"/>
      <c r="M679" s="39"/>
      <c r="N679" s="267"/>
      <c r="O679" s="57"/>
      <c r="P679" s="57"/>
      <c r="Q679" s="57"/>
      <c r="R679" s="57"/>
      <c r="S679" s="57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</row>
    <row r="680" spans="5:110" s="40" customFormat="1" x14ac:dyDescent="0.25">
      <c r="E680" s="39"/>
      <c r="F680" s="39"/>
      <c r="G680" s="39"/>
      <c r="H680" s="39"/>
      <c r="I680" s="539"/>
      <c r="J680" s="146"/>
      <c r="K680" s="248"/>
      <c r="L680" s="39"/>
      <c r="M680" s="39"/>
      <c r="N680" s="267"/>
      <c r="O680" s="57"/>
      <c r="P680" s="57"/>
      <c r="Q680" s="57"/>
      <c r="R680" s="57"/>
      <c r="S680" s="57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</row>
    <row r="681" spans="5:110" s="40" customFormat="1" x14ac:dyDescent="0.25">
      <c r="E681" s="39"/>
      <c r="F681" s="39"/>
      <c r="G681" s="39"/>
      <c r="H681" s="39"/>
      <c r="I681" s="539"/>
      <c r="J681" s="146"/>
      <c r="K681" s="248"/>
      <c r="L681" s="39"/>
      <c r="M681" s="39"/>
      <c r="N681" s="267"/>
      <c r="O681" s="57"/>
      <c r="P681" s="57"/>
      <c r="Q681" s="57"/>
      <c r="R681" s="57"/>
      <c r="S681" s="57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</row>
    <row r="682" spans="5:110" s="40" customFormat="1" x14ac:dyDescent="0.25">
      <c r="E682" s="39"/>
      <c r="F682" s="39"/>
      <c r="G682" s="39"/>
      <c r="H682" s="39"/>
      <c r="I682" s="539"/>
      <c r="J682" s="146"/>
      <c r="K682" s="248"/>
      <c r="L682" s="39"/>
      <c r="M682" s="39"/>
      <c r="N682" s="267"/>
      <c r="O682" s="57"/>
      <c r="P682" s="57"/>
      <c r="Q682" s="57"/>
      <c r="R682" s="57"/>
      <c r="S682" s="57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</row>
    <row r="683" spans="5:110" s="40" customFormat="1" x14ac:dyDescent="0.25">
      <c r="E683" s="39"/>
      <c r="F683" s="39"/>
      <c r="G683" s="39"/>
      <c r="H683" s="39"/>
      <c r="I683" s="539"/>
      <c r="J683" s="146"/>
      <c r="K683" s="248"/>
      <c r="L683" s="39"/>
      <c r="M683" s="39"/>
      <c r="N683" s="267"/>
      <c r="O683" s="57"/>
      <c r="P683" s="57"/>
      <c r="Q683" s="57"/>
      <c r="R683" s="57"/>
      <c r="S683" s="57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</row>
    <row r="684" spans="5:110" s="40" customFormat="1" x14ac:dyDescent="0.25">
      <c r="E684" s="39"/>
      <c r="F684" s="39"/>
      <c r="G684" s="39"/>
      <c r="H684" s="39"/>
      <c r="I684" s="539"/>
      <c r="J684" s="146"/>
      <c r="K684" s="248"/>
      <c r="L684" s="39"/>
      <c r="M684" s="39"/>
      <c r="N684" s="267"/>
      <c r="O684" s="57"/>
      <c r="P684" s="57"/>
      <c r="Q684" s="57"/>
      <c r="R684" s="57"/>
      <c r="S684" s="57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</row>
    <row r="685" spans="5:110" s="40" customFormat="1" x14ac:dyDescent="0.25">
      <c r="E685" s="39"/>
      <c r="F685" s="39"/>
      <c r="G685" s="39"/>
      <c r="H685" s="39"/>
      <c r="I685" s="539"/>
      <c r="J685" s="146"/>
      <c r="K685" s="248"/>
      <c r="L685" s="39"/>
      <c r="M685" s="39"/>
      <c r="N685" s="267"/>
      <c r="O685" s="57"/>
      <c r="P685" s="57"/>
      <c r="Q685" s="57"/>
      <c r="R685" s="57"/>
      <c r="S685" s="57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</row>
    <row r="686" spans="5:110" s="40" customFormat="1" x14ac:dyDescent="0.25">
      <c r="E686" s="39"/>
      <c r="F686" s="39"/>
      <c r="G686" s="39"/>
      <c r="H686" s="39"/>
      <c r="I686" s="539"/>
      <c r="J686" s="146"/>
      <c r="K686" s="248"/>
      <c r="L686" s="39"/>
      <c r="M686" s="39"/>
      <c r="N686" s="267"/>
      <c r="O686" s="57"/>
      <c r="P686" s="57"/>
      <c r="Q686" s="57"/>
      <c r="R686" s="57"/>
      <c r="S686" s="57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</row>
    <row r="687" spans="5:110" s="40" customFormat="1" x14ac:dyDescent="0.25">
      <c r="E687" s="39"/>
      <c r="F687" s="39"/>
      <c r="G687" s="39"/>
      <c r="H687" s="39"/>
      <c r="I687" s="539"/>
      <c r="J687" s="146"/>
      <c r="K687" s="248"/>
      <c r="L687" s="39"/>
      <c r="M687" s="39"/>
      <c r="N687" s="267"/>
      <c r="O687" s="57"/>
      <c r="P687" s="57"/>
      <c r="Q687" s="57"/>
      <c r="R687" s="57"/>
      <c r="S687" s="57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</row>
    <row r="688" spans="5:110" s="40" customFormat="1" x14ac:dyDescent="0.25">
      <c r="E688" s="39"/>
      <c r="F688" s="39"/>
      <c r="G688" s="39"/>
      <c r="H688" s="39"/>
      <c r="I688" s="539"/>
      <c r="J688" s="146"/>
      <c r="K688" s="248"/>
      <c r="L688" s="39"/>
      <c r="M688" s="39"/>
      <c r="N688" s="267"/>
      <c r="O688" s="57"/>
      <c r="P688" s="57"/>
      <c r="Q688" s="57"/>
      <c r="R688" s="57"/>
      <c r="S688" s="57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</row>
    <row r="689" spans="5:110" s="40" customFormat="1" x14ac:dyDescent="0.25">
      <c r="E689" s="39"/>
      <c r="F689" s="39"/>
      <c r="G689" s="39"/>
      <c r="H689" s="39"/>
      <c r="I689" s="539"/>
      <c r="J689" s="146"/>
      <c r="K689" s="248"/>
      <c r="L689" s="39"/>
      <c r="M689" s="39"/>
      <c r="N689" s="267"/>
      <c r="O689" s="57"/>
      <c r="P689" s="57"/>
      <c r="Q689" s="57"/>
      <c r="R689" s="57"/>
      <c r="S689" s="57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</row>
    <row r="690" spans="5:110" s="40" customFormat="1" x14ac:dyDescent="0.25">
      <c r="E690" s="39"/>
      <c r="F690" s="39"/>
      <c r="G690" s="39"/>
      <c r="H690" s="39"/>
      <c r="I690" s="539"/>
      <c r="J690" s="146"/>
      <c r="K690" s="248"/>
      <c r="L690" s="39"/>
      <c r="M690" s="39"/>
      <c r="N690" s="267"/>
      <c r="O690" s="57"/>
      <c r="P690" s="57"/>
      <c r="Q690" s="57"/>
      <c r="R690" s="57"/>
      <c r="S690" s="57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</row>
    <row r="691" spans="5:110" s="40" customFormat="1" x14ac:dyDescent="0.25">
      <c r="E691" s="39"/>
      <c r="F691" s="39"/>
      <c r="G691" s="39"/>
      <c r="H691" s="39"/>
      <c r="I691" s="539"/>
      <c r="J691" s="146"/>
      <c r="K691" s="248"/>
      <c r="L691" s="39"/>
      <c r="M691" s="39"/>
      <c r="N691" s="267"/>
      <c r="O691" s="57"/>
      <c r="P691" s="57"/>
      <c r="Q691" s="57"/>
      <c r="R691" s="57"/>
      <c r="S691" s="57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</row>
    <row r="692" spans="5:110" s="40" customFormat="1" x14ac:dyDescent="0.25">
      <c r="E692" s="39"/>
      <c r="F692" s="39"/>
      <c r="G692" s="39"/>
      <c r="H692" s="39"/>
      <c r="I692" s="539"/>
      <c r="J692" s="146"/>
      <c r="K692" s="248"/>
      <c r="L692" s="39"/>
      <c r="M692" s="39"/>
      <c r="N692" s="267"/>
      <c r="O692" s="57"/>
      <c r="P692" s="57"/>
      <c r="Q692" s="57"/>
      <c r="R692" s="57"/>
      <c r="S692" s="57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</row>
    <row r="693" spans="5:110" s="40" customFormat="1" x14ac:dyDescent="0.25">
      <c r="E693" s="39"/>
      <c r="F693" s="39"/>
      <c r="G693" s="39"/>
      <c r="H693" s="39"/>
      <c r="I693" s="539"/>
      <c r="J693" s="146"/>
      <c r="K693" s="248"/>
      <c r="L693" s="39"/>
      <c r="M693" s="39"/>
      <c r="N693" s="267"/>
      <c r="O693" s="57"/>
      <c r="P693" s="57"/>
      <c r="Q693" s="57"/>
      <c r="R693" s="57"/>
      <c r="S693" s="57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</row>
    <row r="694" spans="5:110" s="40" customFormat="1" x14ac:dyDescent="0.25">
      <c r="E694" s="39"/>
      <c r="F694" s="39"/>
      <c r="G694" s="39"/>
      <c r="H694" s="39"/>
      <c r="I694" s="539"/>
      <c r="J694" s="146"/>
      <c r="K694" s="248"/>
      <c r="L694" s="39"/>
      <c r="M694" s="39"/>
      <c r="N694" s="267"/>
      <c r="O694" s="57"/>
      <c r="P694" s="57"/>
      <c r="Q694" s="57"/>
      <c r="R694" s="57"/>
      <c r="S694" s="57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</row>
    <row r="695" spans="5:110" s="40" customFormat="1" x14ac:dyDescent="0.25">
      <c r="E695" s="39"/>
      <c r="F695" s="39"/>
      <c r="G695" s="39"/>
      <c r="H695" s="39"/>
      <c r="I695" s="539"/>
      <c r="J695" s="146"/>
      <c r="K695" s="248"/>
      <c r="L695" s="39"/>
      <c r="M695" s="39"/>
      <c r="N695" s="267"/>
      <c r="O695" s="57"/>
      <c r="P695" s="57"/>
      <c r="Q695" s="57"/>
      <c r="R695" s="57"/>
      <c r="S695" s="57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</row>
    <row r="696" spans="5:110" s="40" customFormat="1" x14ac:dyDescent="0.25">
      <c r="E696" s="39"/>
      <c r="F696" s="39"/>
      <c r="G696" s="39"/>
      <c r="H696" s="39"/>
      <c r="I696" s="539"/>
      <c r="J696" s="146"/>
      <c r="K696" s="248"/>
      <c r="L696" s="39"/>
      <c r="M696" s="39"/>
      <c r="N696" s="267"/>
      <c r="O696" s="57"/>
      <c r="P696" s="57"/>
      <c r="Q696" s="57"/>
      <c r="R696" s="57"/>
      <c r="S696" s="57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</row>
    <row r="697" spans="5:110" s="40" customFormat="1" x14ac:dyDescent="0.25">
      <c r="E697" s="39"/>
      <c r="F697" s="39"/>
      <c r="G697" s="39"/>
      <c r="H697" s="39"/>
      <c r="I697" s="539"/>
      <c r="J697" s="146"/>
      <c r="K697" s="248"/>
      <c r="L697" s="39"/>
      <c r="M697" s="39"/>
      <c r="N697" s="267"/>
      <c r="O697" s="57"/>
      <c r="P697" s="57"/>
      <c r="Q697" s="57"/>
      <c r="R697" s="57"/>
      <c r="S697" s="57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</row>
    <row r="698" spans="5:110" s="40" customFormat="1" x14ac:dyDescent="0.25">
      <c r="E698" s="39"/>
      <c r="F698" s="39"/>
      <c r="G698" s="39"/>
      <c r="H698" s="39"/>
      <c r="I698" s="539"/>
      <c r="J698" s="146"/>
      <c r="K698" s="248"/>
      <c r="L698" s="39"/>
      <c r="M698" s="39"/>
      <c r="N698" s="267"/>
      <c r="O698" s="57"/>
      <c r="P698" s="57"/>
      <c r="Q698" s="57"/>
      <c r="R698" s="57"/>
      <c r="S698" s="57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</row>
    <row r="699" spans="5:110" s="40" customFormat="1" x14ac:dyDescent="0.25">
      <c r="E699" s="39"/>
      <c r="F699" s="39"/>
      <c r="G699" s="39"/>
      <c r="H699" s="39"/>
      <c r="I699" s="539"/>
      <c r="J699" s="146"/>
      <c r="K699" s="248"/>
      <c r="L699" s="39"/>
      <c r="M699" s="39"/>
      <c r="N699" s="267"/>
      <c r="O699" s="57"/>
      <c r="P699" s="57"/>
      <c r="Q699" s="57"/>
      <c r="R699" s="57"/>
      <c r="S699" s="57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</row>
    <row r="700" spans="5:110" s="40" customFormat="1" x14ac:dyDescent="0.25">
      <c r="E700" s="39"/>
      <c r="F700" s="39"/>
      <c r="G700" s="39"/>
      <c r="H700" s="39"/>
      <c r="I700" s="539"/>
      <c r="J700" s="146"/>
      <c r="K700" s="248"/>
      <c r="L700" s="39"/>
      <c r="M700" s="39"/>
      <c r="N700" s="267"/>
      <c r="O700" s="57"/>
      <c r="P700" s="57"/>
      <c r="Q700" s="57"/>
      <c r="R700" s="57"/>
      <c r="S700" s="57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</row>
    <row r="701" spans="5:110" s="40" customFormat="1" x14ac:dyDescent="0.25">
      <c r="E701" s="39"/>
      <c r="F701" s="39"/>
      <c r="G701" s="39"/>
      <c r="H701" s="39"/>
      <c r="I701" s="539"/>
      <c r="J701" s="146"/>
      <c r="K701" s="248"/>
      <c r="L701" s="39"/>
      <c r="M701" s="39"/>
      <c r="N701" s="267"/>
      <c r="O701" s="57"/>
      <c r="P701" s="57"/>
      <c r="Q701" s="57"/>
      <c r="R701" s="57"/>
      <c r="S701" s="57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</row>
    <row r="702" spans="5:110" s="40" customFormat="1" x14ac:dyDescent="0.25">
      <c r="E702" s="39"/>
      <c r="F702" s="39"/>
      <c r="G702" s="39"/>
      <c r="H702" s="39"/>
      <c r="I702" s="539"/>
      <c r="J702" s="146"/>
      <c r="K702" s="248"/>
      <c r="L702" s="39"/>
      <c r="M702" s="39"/>
      <c r="N702" s="267"/>
      <c r="O702" s="57"/>
      <c r="P702" s="57"/>
      <c r="Q702" s="57"/>
      <c r="R702" s="57"/>
      <c r="S702" s="57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</row>
    <row r="703" spans="5:110" s="40" customFormat="1" x14ac:dyDescent="0.25">
      <c r="E703" s="39"/>
      <c r="F703" s="39"/>
      <c r="G703" s="39"/>
      <c r="H703" s="39"/>
      <c r="I703" s="539"/>
      <c r="J703" s="146"/>
      <c r="K703" s="248"/>
      <c r="L703" s="39"/>
      <c r="M703" s="39"/>
      <c r="N703" s="267"/>
      <c r="O703" s="57"/>
      <c r="P703" s="57"/>
      <c r="Q703" s="57"/>
      <c r="R703" s="57"/>
      <c r="S703" s="57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</row>
    <row r="704" spans="5:110" s="40" customFormat="1" x14ac:dyDescent="0.25">
      <c r="E704" s="39"/>
      <c r="F704" s="39"/>
      <c r="G704" s="39"/>
      <c r="H704" s="39"/>
      <c r="I704" s="539"/>
      <c r="J704" s="146"/>
      <c r="K704" s="248"/>
      <c r="L704" s="39"/>
      <c r="M704" s="39"/>
      <c r="N704" s="267"/>
      <c r="O704" s="57"/>
      <c r="P704" s="57"/>
      <c r="Q704" s="57"/>
      <c r="R704" s="57"/>
      <c r="S704" s="57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</row>
    <row r="705" spans="5:110" s="40" customFormat="1" x14ac:dyDescent="0.25">
      <c r="E705" s="39"/>
      <c r="F705" s="39"/>
      <c r="G705" s="39"/>
      <c r="H705" s="39"/>
      <c r="I705" s="539"/>
      <c r="J705" s="146"/>
      <c r="K705" s="248"/>
      <c r="L705" s="39"/>
      <c r="M705" s="39"/>
      <c r="N705" s="267"/>
      <c r="O705" s="57"/>
      <c r="P705" s="57"/>
      <c r="Q705" s="57"/>
      <c r="R705" s="57"/>
      <c r="S705" s="57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</row>
    <row r="706" spans="5:110" s="40" customFormat="1" x14ac:dyDescent="0.25">
      <c r="E706" s="39"/>
      <c r="F706" s="39"/>
      <c r="G706" s="39"/>
      <c r="H706" s="39"/>
      <c r="I706" s="539"/>
      <c r="J706" s="146"/>
      <c r="K706" s="248"/>
      <c r="L706" s="39"/>
      <c r="M706" s="39"/>
      <c r="N706" s="267"/>
      <c r="O706" s="57"/>
      <c r="P706" s="57"/>
      <c r="Q706" s="57"/>
      <c r="R706" s="57"/>
      <c r="S706" s="57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</row>
    <row r="707" spans="5:110" s="40" customFormat="1" x14ac:dyDescent="0.25">
      <c r="E707" s="39"/>
      <c r="F707" s="39"/>
      <c r="G707" s="39"/>
      <c r="H707" s="39"/>
      <c r="I707" s="539"/>
      <c r="J707" s="146"/>
      <c r="K707" s="248"/>
      <c r="L707" s="39"/>
      <c r="M707" s="39"/>
      <c r="N707" s="267"/>
      <c r="O707" s="57"/>
      <c r="P707" s="57"/>
      <c r="Q707" s="57"/>
      <c r="R707" s="57"/>
      <c r="S707" s="57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</row>
    <row r="708" spans="5:110" s="40" customFormat="1" x14ac:dyDescent="0.25">
      <c r="E708" s="39"/>
      <c r="F708" s="39"/>
      <c r="G708" s="39"/>
      <c r="H708" s="39"/>
      <c r="I708" s="539"/>
      <c r="J708" s="146"/>
      <c r="K708" s="248"/>
      <c r="L708" s="39"/>
      <c r="M708" s="39"/>
      <c r="N708" s="267"/>
      <c r="O708" s="57"/>
      <c r="P708" s="57"/>
      <c r="Q708" s="57"/>
      <c r="R708" s="57"/>
      <c r="S708" s="57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</row>
    <row r="709" spans="5:110" s="40" customFormat="1" x14ac:dyDescent="0.25">
      <c r="E709" s="39"/>
      <c r="F709" s="39"/>
      <c r="G709" s="39"/>
      <c r="H709" s="39"/>
      <c r="I709" s="539"/>
      <c r="J709" s="146"/>
      <c r="K709" s="248"/>
      <c r="L709" s="39"/>
      <c r="M709" s="39"/>
      <c r="N709" s="267"/>
      <c r="O709" s="57"/>
      <c r="P709" s="57"/>
      <c r="Q709" s="57"/>
      <c r="R709" s="57"/>
      <c r="S709" s="57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</row>
    <row r="710" spans="5:110" s="40" customFormat="1" x14ac:dyDescent="0.25">
      <c r="E710" s="39"/>
      <c r="F710" s="39"/>
      <c r="G710" s="39"/>
      <c r="H710" s="39"/>
      <c r="I710" s="539"/>
      <c r="J710" s="146"/>
      <c r="K710" s="248"/>
      <c r="L710" s="39"/>
      <c r="M710" s="39"/>
      <c r="N710" s="267"/>
      <c r="O710" s="57"/>
      <c r="P710" s="57"/>
      <c r="Q710" s="57"/>
      <c r="R710" s="57"/>
      <c r="S710" s="57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</row>
    <row r="711" spans="5:110" s="40" customFormat="1" x14ac:dyDescent="0.25">
      <c r="E711" s="39"/>
      <c r="F711" s="39"/>
      <c r="G711" s="39"/>
      <c r="H711" s="39"/>
      <c r="I711" s="539"/>
      <c r="J711" s="146"/>
      <c r="K711" s="248"/>
      <c r="L711" s="39"/>
      <c r="M711" s="39"/>
      <c r="N711" s="267"/>
      <c r="O711" s="57"/>
      <c r="P711" s="57"/>
      <c r="Q711" s="57"/>
      <c r="R711" s="57"/>
      <c r="S711" s="57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</row>
    <row r="712" spans="5:110" s="40" customFormat="1" x14ac:dyDescent="0.25">
      <c r="E712" s="39"/>
      <c r="F712" s="39"/>
      <c r="G712" s="39"/>
      <c r="H712" s="39"/>
      <c r="I712" s="539"/>
      <c r="J712" s="146"/>
      <c r="K712" s="248"/>
      <c r="L712" s="39"/>
      <c r="M712" s="39"/>
      <c r="N712" s="267"/>
      <c r="O712" s="57"/>
      <c r="P712" s="57"/>
      <c r="Q712" s="57"/>
      <c r="R712" s="57"/>
      <c r="S712" s="57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</row>
    <row r="713" spans="5:110" s="40" customFormat="1" x14ac:dyDescent="0.25">
      <c r="E713" s="39"/>
      <c r="F713" s="39"/>
      <c r="G713" s="39"/>
      <c r="H713" s="39"/>
      <c r="I713" s="539"/>
      <c r="J713" s="146"/>
      <c r="K713" s="248"/>
      <c r="L713" s="39"/>
      <c r="M713" s="39"/>
      <c r="N713" s="267"/>
      <c r="O713" s="57"/>
      <c r="P713" s="57"/>
      <c r="Q713" s="57"/>
      <c r="R713" s="57"/>
      <c r="S713" s="57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</row>
    <row r="714" spans="5:110" s="40" customFormat="1" x14ac:dyDescent="0.25">
      <c r="E714" s="39"/>
      <c r="F714" s="39"/>
      <c r="G714" s="39"/>
      <c r="H714" s="39"/>
      <c r="I714" s="539"/>
      <c r="J714" s="146"/>
      <c r="K714" s="248"/>
      <c r="L714" s="39"/>
      <c r="M714" s="39"/>
      <c r="N714" s="267"/>
      <c r="O714" s="57"/>
      <c r="P714" s="57"/>
      <c r="Q714" s="57"/>
      <c r="R714" s="57"/>
      <c r="S714" s="57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</row>
    <row r="715" spans="5:110" s="40" customFormat="1" x14ac:dyDescent="0.25">
      <c r="E715" s="39"/>
      <c r="F715" s="39"/>
      <c r="G715" s="39"/>
      <c r="H715" s="39"/>
      <c r="I715" s="539"/>
      <c r="J715" s="146"/>
      <c r="K715" s="248"/>
      <c r="L715" s="39"/>
      <c r="M715" s="39"/>
      <c r="N715" s="267"/>
      <c r="O715" s="57"/>
      <c r="P715" s="57"/>
      <c r="Q715" s="57"/>
      <c r="R715" s="57"/>
      <c r="S715" s="57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</row>
    <row r="716" spans="5:110" s="40" customFormat="1" x14ac:dyDescent="0.25">
      <c r="E716" s="39"/>
      <c r="F716" s="39"/>
      <c r="G716" s="39"/>
      <c r="H716" s="39"/>
      <c r="I716" s="539"/>
      <c r="J716" s="146"/>
      <c r="K716" s="248"/>
      <c r="L716" s="39"/>
      <c r="M716" s="39"/>
      <c r="N716" s="267"/>
      <c r="O716" s="57"/>
      <c r="P716" s="57"/>
      <c r="Q716" s="57"/>
      <c r="R716" s="57"/>
      <c r="S716" s="57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</row>
    <row r="717" spans="5:110" s="40" customFormat="1" x14ac:dyDescent="0.25">
      <c r="E717" s="39"/>
      <c r="F717" s="39"/>
      <c r="G717" s="39"/>
      <c r="H717" s="39"/>
      <c r="I717" s="539"/>
      <c r="J717" s="146"/>
      <c r="K717" s="248"/>
      <c r="L717" s="39"/>
      <c r="M717" s="39"/>
      <c r="N717" s="267"/>
      <c r="O717" s="57"/>
      <c r="P717" s="57"/>
      <c r="Q717" s="57"/>
      <c r="R717" s="57"/>
      <c r="S717" s="57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</row>
    <row r="718" spans="5:110" s="40" customFormat="1" x14ac:dyDescent="0.25">
      <c r="E718" s="39"/>
      <c r="F718" s="39"/>
      <c r="G718" s="39"/>
      <c r="H718" s="39"/>
      <c r="I718" s="539"/>
      <c r="J718" s="146"/>
      <c r="K718" s="248"/>
      <c r="L718" s="39"/>
      <c r="M718" s="39"/>
      <c r="N718" s="267"/>
      <c r="O718" s="57"/>
      <c r="P718" s="57"/>
      <c r="Q718" s="57"/>
      <c r="R718" s="57"/>
      <c r="S718" s="57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</row>
    <row r="719" spans="5:110" s="40" customFormat="1" x14ac:dyDescent="0.25">
      <c r="E719" s="39"/>
      <c r="F719" s="39"/>
      <c r="G719" s="39"/>
      <c r="H719" s="39"/>
      <c r="I719" s="539"/>
      <c r="J719" s="146"/>
      <c r="K719" s="248"/>
      <c r="L719" s="39"/>
      <c r="M719" s="39"/>
      <c r="N719" s="267"/>
      <c r="O719" s="57"/>
      <c r="P719" s="57"/>
      <c r="Q719" s="57"/>
      <c r="R719" s="57"/>
      <c r="S719" s="57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</row>
    <row r="720" spans="5:110" s="40" customFormat="1" x14ac:dyDescent="0.25">
      <c r="E720" s="39"/>
      <c r="F720" s="39"/>
      <c r="G720" s="39"/>
      <c r="H720" s="39"/>
      <c r="I720" s="539"/>
      <c r="J720" s="146"/>
      <c r="K720" s="248"/>
      <c r="L720" s="39"/>
      <c r="M720" s="39"/>
      <c r="N720" s="267"/>
      <c r="O720" s="57"/>
      <c r="P720" s="57"/>
      <c r="Q720" s="57"/>
      <c r="R720" s="57"/>
      <c r="S720" s="57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</row>
    <row r="721" spans="5:110" s="40" customFormat="1" x14ac:dyDescent="0.25">
      <c r="E721" s="39"/>
      <c r="F721" s="39"/>
      <c r="G721" s="39"/>
      <c r="H721" s="39"/>
      <c r="I721" s="539"/>
      <c r="J721" s="146"/>
      <c r="K721" s="248"/>
      <c r="L721" s="39"/>
      <c r="M721" s="39"/>
      <c r="N721" s="267"/>
      <c r="O721" s="57"/>
      <c r="P721" s="57"/>
      <c r="Q721" s="57"/>
      <c r="R721" s="57"/>
      <c r="S721" s="57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</row>
    <row r="722" spans="5:110" s="40" customFormat="1" x14ac:dyDescent="0.25">
      <c r="E722" s="39"/>
      <c r="F722" s="39"/>
      <c r="G722" s="39"/>
      <c r="H722" s="39"/>
      <c r="I722" s="539"/>
      <c r="J722" s="146"/>
      <c r="K722" s="248"/>
      <c r="L722" s="39"/>
      <c r="M722" s="39"/>
      <c r="N722" s="267"/>
      <c r="O722" s="57"/>
      <c r="P722" s="57"/>
      <c r="Q722" s="57"/>
      <c r="R722" s="57"/>
      <c r="S722" s="57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</row>
    <row r="723" spans="5:110" s="40" customFormat="1" x14ac:dyDescent="0.25">
      <c r="E723" s="39"/>
      <c r="F723" s="39"/>
      <c r="G723" s="39"/>
      <c r="H723" s="39"/>
      <c r="I723" s="539"/>
      <c r="J723" s="146"/>
      <c r="K723" s="248"/>
      <c r="L723" s="39"/>
      <c r="M723" s="39"/>
      <c r="N723" s="267"/>
      <c r="O723" s="57"/>
      <c r="P723" s="57"/>
      <c r="Q723" s="57"/>
      <c r="R723" s="57"/>
      <c r="S723" s="57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</row>
    <row r="724" spans="5:110" s="40" customFormat="1" x14ac:dyDescent="0.25">
      <c r="E724" s="39"/>
      <c r="F724" s="39"/>
      <c r="G724" s="39"/>
      <c r="H724" s="39"/>
      <c r="I724" s="539"/>
      <c r="J724" s="146"/>
      <c r="K724" s="248"/>
      <c r="L724" s="39"/>
      <c r="M724" s="39"/>
      <c r="N724" s="267"/>
      <c r="O724" s="57"/>
      <c r="P724" s="57"/>
      <c r="Q724" s="57"/>
      <c r="R724" s="57"/>
      <c r="S724" s="57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</row>
    <row r="725" spans="5:110" s="40" customFormat="1" x14ac:dyDescent="0.25">
      <c r="E725" s="39"/>
      <c r="F725" s="39"/>
      <c r="G725" s="39"/>
      <c r="H725" s="39"/>
      <c r="I725" s="539"/>
      <c r="J725" s="146"/>
      <c r="K725" s="248"/>
      <c r="L725" s="39"/>
      <c r="M725" s="39"/>
      <c r="N725" s="267"/>
      <c r="O725" s="57"/>
      <c r="P725" s="57"/>
      <c r="Q725" s="57"/>
      <c r="R725" s="57"/>
      <c r="S725" s="57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</row>
    <row r="726" spans="5:110" s="40" customFormat="1" x14ac:dyDescent="0.25">
      <c r="E726" s="39"/>
      <c r="F726" s="39"/>
      <c r="G726" s="39"/>
      <c r="H726" s="39"/>
      <c r="I726" s="539"/>
      <c r="J726" s="146"/>
      <c r="K726" s="248"/>
      <c r="L726" s="39"/>
      <c r="M726" s="39"/>
      <c r="N726" s="267"/>
      <c r="O726" s="57"/>
      <c r="P726" s="57"/>
      <c r="Q726" s="57"/>
      <c r="R726" s="57"/>
      <c r="S726" s="57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</row>
    <row r="727" spans="5:110" s="40" customFormat="1" x14ac:dyDescent="0.25">
      <c r="E727" s="39"/>
      <c r="F727" s="39"/>
      <c r="G727" s="39"/>
      <c r="H727" s="39"/>
      <c r="I727" s="539"/>
      <c r="J727" s="146"/>
      <c r="K727" s="248"/>
      <c r="L727" s="39"/>
      <c r="M727" s="39"/>
      <c r="N727" s="267"/>
      <c r="O727" s="57"/>
      <c r="P727" s="57"/>
      <c r="Q727" s="57"/>
      <c r="R727" s="57"/>
      <c r="S727" s="57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</row>
    <row r="728" spans="5:110" s="40" customFormat="1" x14ac:dyDescent="0.25">
      <c r="E728" s="39"/>
      <c r="F728" s="39"/>
      <c r="G728" s="39"/>
      <c r="H728" s="39"/>
      <c r="I728" s="539"/>
      <c r="J728" s="146"/>
      <c r="K728" s="248"/>
      <c r="L728" s="39"/>
      <c r="M728" s="39"/>
      <c r="N728" s="267"/>
      <c r="O728" s="57"/>
      <c r="P728" s="57"/>
      <c r="Q728" s="57"/>
      <c r="R728" s="57"/>
      <c r="S728" s="57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</row>
    <row r="729" spans="5:110" s="40" customFormat="1" x14ac:dyDescent="0.25">
      <c r="E729" s="39"/>
      <c r="F729" s="39"/>
      <c r="G729" s="39"/>
      <c r="H729" s="39"/>
      <c r="I729" s="539"/>
      <c r="J729" s="146"/>
      <c r="K729" s="248"/>
      <c r="L729" s="39"/>
      <c r="M729" s="39"/>
      <c r="N729" s="267"/>
      <c r="O729" s="57"/>
      <c r="P729" s="57"/>
      <c r="Q729" s="57"/>
      <c r="R729" s="57"/>
      <c r="S729" s="57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</row>
    <row r="730" spans="5:110" s="40" customFormat="1" x14ac:dyDescent="0.25">
      <c r="E730" s="39"/>
      <c r="F730" s="39"/>
      <c r="G730" s="39"/>
      <c r="H730" s="39"/>
      <c r="I730" s="539"/>
      <c r="J730" s="146"/>
      <c r="K730" s="248"/>
      <c r="L730" s="39"/>
      <c r="M730" s="39"/>
      <c r="N730" s="267"/>
      <c r="O730" s="57"/>
      <c r="P730" s="57"/>
      <c r="Q730" s="57"/>
      <c r="R730" s="57"/>
      <c r="S730" s="57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</row>
    <row r="731" spans="5:110" s="40" customFormat="1" x14ac:dyDescent="0.25">
      <c r="E731" s="39"/>
      <c r="F731" s="39"/>
      <c r="G731" s="39"/>
      <c r="H731" s="39"/>
      <c r="I731" s="539"/>
      <c r="J731" s="146"/>
      <c r="K731" s="248"/>
      <c r="L731" s="39"/>
      <c r="M731" s="39"/>
      <c r="N731" s="267"/>
      <c r="O731" s="57"/>
      <c r="P731" s="57"/>
      <c r="Q731" s="57"/>
      <c r="R731" s="57"/>
      <c r="S731" s="57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</row>
    <row r="732" spans="5:110" s="40" customFormat="1" x14ac:dyDescent="0.25">
      <c r="E732" s="39"/>
      <c r="F732" s="39"/>
      <c r="G732" s="39"/>
      <c r="H732" s="39"/>
      <c r="I732" s="539"/>
      <c r="J732" s="146"/>
      <c r="K732" s="248"/>
      <c r="L732" s="39"/>
      <c r="M732" s="39"/>
      <c r="N732" s="267"/>
      <c r="O732" s="57"/>
      <c r="P732" s="57"/>
      <c r="Q732" s="57"/>
      <c r="R732" s="57"/>
      <c r="S732" s="57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</row>
    <row r="733" spans="5:110" s="40" customFormat="1" x14ac:dyDescent="0.25">
      <c r="E733" s="39"/>
      <c r="F733" s="39"/>
      <c r="G733" s="39"/>
      <c r="H733" s="39"/>
      <c r="I733" s="539"/>
      <c r="J733" s="146"/>
      <c r="K733" s="248"/>
      <c r="L733" s="39"/>
      <c r="M733" s="39"/>
      <c r="N733" s="267"/>
      <c r="O733" s="57"/>
      <c r="P733" s="57"/>
      <c r="Q733" s="57"/>
      <c r="R733" s="57"/>
      <c r="S733" s="57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</row>
    <row r="734" spans="5:110" s="40" customFormat="1" x14ac:dyDescent="0.25">
      <c r="E734" s="39"/>
      <c r="F734" s="39"/>
      <c r="G734" s="39"/>
      <c r="H734" s="39"/>
      <c r="I734" s="539"/>
      <c r="J734" s="146"/>
      <c r="K734" s="248"/>
      <c r="L734" s="39"/>
      <c r="M734" s="39"/>
      <c r="N734" s="267"/>
      <c r="O734" s="57"/>
      <c r="P734" s="57"/>
      <c r="Q734" s="57"/>
      <c r="R734" s="57"/>
      <c r="S734" s="57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</row>
    <row r="735" spans="5:110" s="40" customFormat="1" x14ac:dyDescent="0.25">
      <c r="E735" s="39"/>
      <c r="F735" s="39"/>
      <c r="G735" s="39"/>
      <c r="H735" s="39"/>
      <c r="I735" s="539"/>
      <c r="J735" s="146"/>
      <c r="K735" s="248"/>
      <c r="L735" s="39"/>
      <c r="M735" s="39"/>
      <c r="N735" s="267"/>
      <c r="O735" s="57"/>
      <c r="P735" s="57"/>
      <c r="Q735" s="57"/>
      <c r="R735" s="57"/>
      <c r="S735" s="57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</row>
    <row r="736" spans="5:110" s="40" customFormat="1" x14ac:dyDescent="0.25">
      <c r="E736" s="39"/>
      <c r="F736" s="39"/>
      <c r="G736" s="39"/>
      <c r="H736" s="39"/>
      <c r="I736" s="539"/>
      <c r="J736" s="146"/>
      <c r="K736" s="248"/>
      <c r="L736" s="39"/>
      <c r="M736" s="39"/>
      <c r="N736" s="267"/>
      <c r="O736" s="57"/>
      <c r="P736" s="57"/>
      <c r="Q736" s="57"/>
      <c r="R736" s="57"/>
      <c r="S736" s="57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</row>
    <row r="737" spans="5:110" s="40" customFormat="1" x14ac:dyDescent="0.25">
      <c r="E737" s="39"/>
      <c r="F737" s="39"/>
      <c r="G737" s="39"/>
      <c r="H737" s="39"/>
      <c r="I737" s="539"/>
      <c r="J737" s="146"/>
      <c r="K737" s="248"/>
      <c r="L737" s="39"/>
      <c r="M737" s="39"/>
      <c r="N737" s="267"/>
      <c r="O737" s="57"/>
      <c r="P737" s="57"/>
      <c r="Q737" s="57"/>
      <c r="R737" s="57"/>
      <c r="S737" s="57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</row>
    <row r="738" spans="5:110" s="40" customFormat="1" x14ac:dyDescent="0.25">
      <c r="E738" s="39"/>
      <c r="F738" s="39"/>
      <c r="G738" s="39"/>
      <c r="H738" s="39"/>
      <c r="I738" s="539"/>
      <c r="J738" s="146"/>
      <c r="K738" s="248"/>
      <c r="L738" s="39"/>
      <c r="M738" s="39"/>
      <c r="N738" s="267"/>
      <c r="O738" s="57"/>
      <c r="P738" s="57"/>
      <c r="Q738" s="57"/>
      <c r="R738" s="57"/>
      <c r="S738" s="57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</row>
    <row r="739" spans="5:110" s="40" customFormat="1" x14ac:dyDescent="0.25">
      <c r="E739" s="39"/>
      <c r="F739" s="39"/>
      <c r="G739" s="39"/>
      <c r="H739" s="39"/>
      <c r="I739" s="539"/>
      <c r="J739" s="146"/>
      <c r="K739" s="248"/>
      <c r="L739" s="39"/>
      <c r="M739" s="39"/>
      <c r="N739" s="267"/>
      <c r="O739" s="57"/>
      <c r="P739" s="57"/>
      <c r="Q739" s="57"/>
      <c r="R739" s="57"/>
      <c r="S739" s="57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</row>
    <row r="740" spans="5:110" s="40" customFormat="1" x14ac:dyDescent="0.25">
      <c r="E740" s="39"/>
      <c r="F740" s="39"/>
      <c r="G740" s="39"/>
      <c r="H740" s="39"/>
      <c r="I740" s="539"/>
      <c r="J740" s="146"/>
      <c r="K740" s="248"/>
      <c r="L740" s="39"/>
      <c r="M740" s="39"/>
      <c r="N740" s="267"/>
      <c r="O740" s="57"/>
      <c r="P740" s="57"/>
      <c r="Q740" s="57"/>
      <c r="R740" s="57"/>
      <c r="S740" s="57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</row>
    <row r="741" spans="5:110" s="40" customFormat="1" x14ac:dyDescent="0.25">
      <c r="E741" s="39"/>
      <c r="F741" s="39"/>
      <c r="G741" s="39"/>
      <c r="H741" s="39"/>
      <c r="I741" s="539"/>
      <c r="J741" s="146"/>
      <c r="K741" s="248"/>
      <c r="L741" s="39"/>
      <c r="M741" s="39"/>
      <c r="N741" s="267"/>
      <c r="O741" s="57"/>
      <c r="P741" s="57"/>
      <c r="Q741" s="57"/>
      <c r="R741" s="57"/>
      <c r="S741" s="57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</row>
    <row r="742" spans="5:110" s="40" customFormat="1" x14ac:dyDescent="0.25">
      <c r="E742" s="39"/>
      <c r="F742" s="39"/>
      <c r="G742" s="39"/>
      <c r="H742" s="39"/>
      <c r="I742" s="539"/>
      <c r="J742" s="146"/>
      <c r="K742" s="248"/>
      <c r="L742" s="39"/>
      <c r="M742" s="39"/>
      <c r="N742" s="267"/>
      <c r="O742" s="57"/>
      <c r="P742" s="57"/>
      <c r="Q742" s="57"/>
      <c r="R742" s="57"/>
      <c r="S742" s="57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</row>
    <row r="743" spans="5:110" s="40" customFormat="1" x14ac:dyDescent="0.25">
      <c r="E743" s="39"/>
      <c r="F743" s="39"/>
      <c r="G743" s="39"/>
      <c r="H743" s="39"/>
      <c r="I743" s="539"/>
      <c r="J743" s="146"/>
      <c r="K743" s="248"/>
      <c r="L743" s="39"/>
      <c r="M743" s="39"/>
      <c r="N743" s="267"/>
      <c r="O743" s="57"/>
      <c r="P743" s="57"/>
      <c r="Q743" s="57"/>
      <c r="R743" s="57"/>
      <c r="S743" s="57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</row>
    <row r="744" spans="5:110" s="40" customFormat="1" x14ac:dyDescent="0.25">
      <c r="E744" s="39"/>
      <c r="F744" s="39"/>
      <c r="G744" s="39"/>
      <c r="H744" s="39"/>
      <c r="I744" s="539"/>
      <c r="J744" s="146"/>
      <c r="K744" s="248"/>
      <c r="L744" s="39"/>
      <c r="M744" s="39"/>
      <c r="N744" s="267"/>
      <c r="O744" s="57"/>
      <c r="P744" s="57"/>
      <c r="Q744" s="57"/>
      <c r="R744" s="57"/>
      <c r="S744" s="57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</row>
    <row r="745" spans="5:110" s="40" customFormat="1" x14ac:dyDescent="0.25">
      <c r="E745" s="39"/>
      <c r="F745" s="39"/>
      <c r="G745" s="39"/>
      <c r="H745" s="39"/>
      <c r="I745" s="539"/>
      <c r="J745" s="146"/>
      <c r="K745" s="248"/>
      <c r="L745" s="39"/>
      <c r="M745" s="39"/>
      <c r="N745" s="267"/>
      <c r="O745" s="57"/>
      <c r="P745" s="57"/>
      <c r="Q745" s="57"/>
      <c r="R745" s="57"/>
      <c r="S745" s="57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</row>
    <row r="746" spans="5:110" s="40" customFormat="1" x14ac:dyDescent="0.25">
      <c r="E746" s="39"/>
      <c r="F746" s="39"/>
      <c r="G746" s="39"/>
      <c r="H746" s="39"/>
      <c r="I746" s="539"/>
      <c r="J746" s="146"/>
      <c r="K746" s="248"/>
      <c r="L746" s="39"/>
      <c r="M746" s="39"/>
      <c r="N746" s="267"/>
      <c r="O746" s="57"/>
      <c r="P746" s="57"/>
      <c r="Q746" s="57"/>
      <c r="R746" s="57"/>
      <c r="S746" s="57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</row>
    <row r="747" spans="5:110" s="40" customFormat="1" x14ac:dyDescent="0.25">
      <c r="E747" s="39"/>
      <c r="F747" s="39"/>
      <c r="G747" s="39"/>
      <c r="H747" s="39"/>
      <c r="I747" s="539"/>
      <c r="J747" s="146"/>
      <c r="K747" s="248"/>
      <c r="L747" s="39"/>
      <c r="M747" s="39"/>
      <c r="N747" s="267"/>
      <c r="O747" s="57"/>
      <c r="P747" s="57"/>
      <c r="Q747" s="57"/>
      <c r="R747" s="57"/>
      <c r="S747" s="57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</row>
    <row r="748" spans="5:110" s="40" customFormat="1" x14ac:dyDescent="0.25">
      <c r="E748" s="39"/>
      <c r="F748" s="39"/>
      <c r="G748" s="39"/>
      <c r="H748" s="39"/>
      <c r="I748" s="539"/>
      <c r="J748" s="146"/>
      <c r="K748" s="248"/>
      <c r="L748" s="39"/>
      <c r="M748" s="39"/>
      <c r="N748" s="267"/>
      <c r="O748" s="57"/>
      <c r="P748" s="57"/>
      <c r="Q748" s="57"/>
      <c r="R748" s="57"/>
      <c r="S748" s="57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</row>
    <row r="749" spans="5:110" s="40" customFormat="1" x14ac:dyDescent="0.25">
      <c r="E749" s="39"/>
      <c r="F749" s="39"/>
      <c r="G749" s="39"/>
      <c r="H749" s="39"/>
      <c r="I749" s="539"/>
      <c r="J749" s="146"/>
      <c r="K749" s="248"/>
      <c r="L749" s="39"/>
      <c r="M749" s="39"/>
      <c r="N749" s="267"/>
      <c r="O749" s="57"/>
      <c r="P749" s="57"/>
      <c r="Q749" s="57"/>
      <c r="R749" s="57"/>
      <c r="S749" s="57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</row>
    <row r="750" spans="5:110" s="40" customFormat="1" x14ac:dyDescent="0.25">
      <c r="E750" s="39"/>
      <c r="F750" s="39"/>
      <c r="G750" s="39"/>
      <c r="H750" s="39"/>
      <c r="I750" s="539"/>
      <c r="J750" s="146"/>
      <c r="K750" s="248"/>
      <c r="L750" s="39"/>
      <c r="M750" s="39"/>
      <c r="N750" s="267"/>
      <c r="O750" s="57"/>
      <c r="P750" s="57"/>
      <c r="Q750" s="57"/>
      <c r="R750" s="57"/>
      <c r="S750" s="57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</row>
    <row r="751" spans="5:110" s="40" customFormat="1" x14ac:dyDescent="0.25">
      <c r="E751" s="39"/>
      <c r="F751" s="39"/>
      <c r="G751" s="39"/>
      <c r="H751" s="39"/>
      <c r="I751" s="539"/>
      <c r="J751" s="146"/>
      <c r="K751" s="248"/>
      <c r="L751" s="39"/>
      <c r="M751" s="39"/>
      <c r="N751" s="267"/>
      <c r="O751" s="57"/>
      <c r="P751" s="57"/>
      <c r="Q751" s="57"/>
      <c r="R751" s="57"/>
      <c r="S751" s="57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</row>
    <row r="752" spans="5:110" s="40" customFormat="1" x14ac:dyDescent="0.25">
      <c r="E752" s="39"/>
      <c r="F752" s="39"/>
      <c r="G752" s="39"/>
      <c r="H752" s="39"/>
      <c r="I752" s="539"/>
      <c r="J752" s="146"/>
      <c r="K752" s="248"/>
      <c r="L752" s="39"/>
      <c r="M752" s="39"/>
      <c r="N752" s="267"/>
      <c r="O752" s="57"/>
      <c r="P752" s="57"/>
      <c r="Q752" s="57"/>
      <c r="R752" s="57"/>
      <c r="S752" s="57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</row>
    <row r="753" spans="5:110" s="40" customFormat="1" x14ac:dyDescent="0.25">
      <c r="E753" s="39"/>
      <c r="F753" s="39"/>
      <c r="G753" s="39"/>
      <c r="H753" s="39"/>
      <c r="I753" s="539"/>
      <c r="J753" s="146"/>
      <c r="K753" s="248"/>
      <c r="L753" s="39"/>
      <c r="M753" s="39"/>
      <c r="N753" s="267"/>
      <c r="O753" s="57"/>
      <c r="P753" s="57"/>
      <c r="Q753" s="57"/>
      <c r="R753" s="57"/>
      <c r="S753" s="57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</row>
    <row r="754" spans="5:110" s="40" customFormat="1" x14ac:dyDescent="0.25">
      <c r="E754" s="39"/>
      <c r="F754" s="39"/>
      <c r="G754" s="39"/>
      <c r="H754" s="39"/>
      <c r="I754" s="539"/>
      <c r="J754" s="146"/>
      <c r="K754" s="248"/>
      <c r="L754" s="39"/>
      <c r="M754" s="39"/>
      <c r="N754" s="267"/>
      <c r="O754" s="57"/>
      <c r="P754" s="57"/>
      <c r="Q754" s="57"/>
      <c r="R754" s="57"/>
      <c r="S754" s="57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</row>
    <row r="755" spans="5:110" s="40" customFormat="1" x14ac:dyDescent="0.25">
      <c r="E755" s="39"/>
      <c r="F755" s="39"/>
      <c r="G755" s="39"/>
      <c r="H755" s="39"/>
      <c r="I755" s="539"/>
      <c r="J755" s="146"/>
      <c r="K755" s="248"/>
      <c r="L755" s="39"/>
      <c r="M755" s="39"/>
      <c r="N755" s="267"/>
      <c r="O755" s="57"/>
      <c r="P755" s="57"/>
      <c r="Q755" s="57"/>
      <c r="R755" s="57"/>
      <c r="S755" s="57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</row>
    <row r="756" spans="5:110" s="40" customFormat="1" x14ac:dyDescent="0.25">
      <c r="E756" s="39"/>
      <c r="F756" s="39"/>
      <c r="G756" s="39"/>
      <c r="H756" s="39"/>
      <c r="I756" s="539"/>
      <c r="J756" s="146"/>
      <c r="K756" s="248"/>
      <c r="L756" s="39"/>
      <c r="M756" s="39"/>
      <c r="N756" s="267"/>
      <c r="O756" s="57"/>
      <c r="P756" s="57"/>
      <c r="Q756" s="57"/>
      <c r="R756" s="57"/>
      <c r="S756" s="57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</row>
    <row r="757" spans="5:110" s="40" customFormat="1" x14ac:dyDescent="0.25">
      <c r="E757" s="39"/>
      <c r="F757" s="39"/>
      <c r="G757" s="39"/>
      <c r="H757" s="39"/>
      <c r="I757" s="539"/>
      <c r="J757" s="146"/>
      <c r="K757" s="248"/>
      <c r="L757" s="39"/>
      <c r="M757" s="39"/>
      <c r="N757" s="267"/>
      <c r="O757" s="57"/>
      <c r="P757" s="57"/>
      <c r="Q757" s="57"/>
      <c r="R757" s="57"/>
      <c r="S757" s="57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</row>
    <row r="758" spans="5:110" s="40" customFormat="1" x14ac:dyDescent="0.25">
      <c r="E758" s="39"/>
      <c r="F758" s="39"/>
      <c r="G758" s="39"/>
      <c r="H758" s="39"/>
      <c r="I758" s="539"/>
      <c r="J758" s="146"/>
      <c r="K758" s="248"/>
      <c r="L758" s="39"/>
      <c r="M758" s="39"/>
      <c r="N758" s="267"/>
      <c r="O758" s="57"/>
      <c r="P758" s="57"/>
      <c r="Q758" s="57"/>
      <c r="R758" s="57"/>
      <c r="S758" s="57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</row>
    <row r="759" spans="5:110" s="40" customFormat="1" x14ac:dyDescent="0.25">
      <c r="E759" s="39"/>
      <c r="F759" s="39"/>
      <c r="G759" s="39"/>
      <c r="H759" s="39"/>
      <c r="I759" s="539"/>
      <c r="J759" s="146"/>
      <c r="K759" s="248"/>
      <c r="L759" s="39"/>
      <c r="M759" s="39"/>
      <c r="N759" s="267"/>
      <c r="O759" s="57"/>
      <c r="P759" s="57"/>
      <c r="Q759" s="57"/>
      <c r="R759" s="57"/>
      <c r="S759" s="57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</row>
    <row r="760" spans="5:110" s="40" customFormat="1" x14ac:dyDescent="0.25">
      <c r="E760" s="39"/>
      <c r="F760" s="39"/>
      <c r="G760" s="39"/>
      <c r="H760" s="39"/>
      <c r="I760" s="539"/>
      <c r="J760" s="146"/>
      <c r="K760" s="248"/>
      <c r="L760" s="39"/>
      <c r="M760" s="39"/>
      <c r="N760" s="267"/>
      <c r="O760" s="57"/>
      <c r="P760" s="57"/>
      <c r="Q760" s="57"/>
      <c r="R760" s="57"/>
      <c r="S760" s="57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</row>
    <row r="761" spans="5:110" s="40" customFormat="1" x14ac:dyDescent="0.25">
      <c r="E761" s="39"/>
      <c r="F761" s="39"/>
      <c r="G761" s="39"/>
      <c r="H761" s="39"/>
      <c r="I761" s="539"/>
      <c r="J761" s="146"/>
      <c r="K761" s="248"/>
      <c r="L761" s="39"/>
      <c r="M761" s="39"/>
      <c r="N761" s="267"/>
      <c r="O761" s="57"/>
      <c r="P761" s="57"/>
      <c r="Q761" s="57"/>
      <c r="R761" s="57"/>
      <c r="S761" s="57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</row>
    <row r="762" spans="5:110" s="40" customFormat="1" x14ac:dyDescent="0.25">
      <c r="E762" s="39"/>
      <c r="F762" s="39"/>
      <c r="G762" s="39"/>
      <c r="H762" s="39"/>
      <c r="I762" s="539"/>
      <c r="J762" s="146"/>
      <c r="K762" s="248"/>
      <c r="L762" s="39"/>
      <c r="M762" s="39"/>
      <c r="N762" s="267"/>
      <c r="O762" s="57"/>
      <c r="P762" s="57"/>
      <c r="Q762" s="57"/>
      <c r="R762" s="57"/>
      <c r="S762" s="57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</row>
    <row r="763" spans="5:110" s="40" customFormat="1" x14ac:dyDescent="0.25">
      <c r="E763" s="39"/>
      <c r="F763" s="39"/>
      <c r="G763" s="39"/>
      <c r="H763" s="39"/>
      <c r="I763" s="539"/>
      <c r="J763" s="146"/>
      <c r="K763" s="248"/>
      <c r="L763" s="39"/>
      <c r="M763" s="39"/>
      <c r="N763" s="267"/>
      <c r="O763" s="57"/>
      <c r="P763" s="57"/>
      <c r="Q763" s="57"/>
      <c r="R763" s="57"/>
      <c r="S763" s="57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</row>
    <row r="764" spans="5:110" s="40" customFormat="1" x14ac:dyDescent="0.25">
      <c r="E764" s="39"/>
      <c r="F764" s="39"/>
      <c r="G764" s="39"/>
      <c r="H764" s="39"/>
      <c r="I764" s="539"/>
      <c r="J764" s="146"/>
      <c r="K764" s="248"/>
      <c r="L764" s="39"/>
      <c r="M764" s="39"/>
      <c r="N764" s="267"/>
      <c r="O764" s="57"/>
      <c r="P764" s="57"/>
      <c r="Q764" s="57"/>
      <c r="R764" s="57"/>
      <c r="S764" s="57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</row>
    <row r="765" spans="5:110" s="40" customFormat="1" x14ac:dyDescent="0.25">
      <c r="E765" s="39"/>
      <c r="F765" s="39"/>
      <c r="G765" s="39"/>
      <c r="H765" s="39"/>
      <c r="I765" s="539"/>
      <c r="J765" s="146"/>
      <c r="K765" s="248"/>
      <c r="L765" s="39"/>
      <c r="M765" s="39"/>
      <c r="N765" s="267"/>
      <c r="O765" s="57"/>
      <c r="P765" s="57"/>
      <c r="Q765" s="57"/>
      <c r="R765" s="57"/>
      <c r="S765" s="57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</row>
    <row r="766" spans="5:110" s="40" customFormat="1" x14ac:dyDescent="0.25">
      <c r="E766" s="39"/>
      <c r="F766" s="39"/>
      <c r="G766" s="39"/>
      <c r="H766" s="39"/>
      <c r="I766" s="539"/>
      <c r="J766" s="146"/>
      <c r="K766" s="248"/>
      <c r="L766" s="39"/>
      <c r="M766" s="39"/>
      <c r="N766" s="267"/>
      <c r="O766" s="57"/>
      <c r="P766" s="57"/>
      <c r="Q766" s="57"/>
      <c r="R766" s="57"/>
      <c r="S766" s="57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</row>
    <row r="767" spans="5:110" s="40" customFormat="1" x14ac:dyDescent="0.25">
      <c r="E767" s="39"/>
      <c r="F767" s="39"/>
      <c r="G767" s="39"/>
      <c r="H767" s="39"/>
      <c r="I767" s="539"/>
      <c r="J767" s="146"/>
      <c r="K767" s="248"/>
      <c r="L767" s="39"/>
      <c r="M767" s="39"/>
      <c r="N767" s="267"/>
      <c r="O767" s="57"/>
      <c r="P767" s="57"/>
      <c r="Q767" s="57"/>
      <c r="R767" s="57"/>
      <c r="S767" s="57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</row>
    <row r="768" spans="5:110" s="40" customFormat="1" x14ac:dyDescent="0.25">
      <c r="E768" s="39"/>
      <c r="F768" s="39"/>
      <c r="G768" s="39"/>
      <c r="H768" s="39"/>
      <c r="I768" s="539"/>
      <c r="J768" s="146"/>
      <c r="K768" s="248"/>
      <c r="L768" s="39"/>
      <c r="M768" s="39"/>
      <c r="N768" s="267"/>
      <c r="O768" s="57"/>
      <c r="P768" s="57"/>
      <c r="Q768" s="57"/>
      <c r="R768" s="57"/>
      <c r="S768" s="57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</row>
    <row r="769" spans="5:110" s="40" customFormat="1" x14ac:dyDescent="0.25">
      <c r="E769" s="39"/>
      <c r="F769" s="39"/>
      <c r="G769" s="39"/>
      <c r="H769" s="39"/>
      <c r="I769" s="539"/>
      <c r="J769" s="146"/>
      <c r="K769" s="248"/>
      <c r="L769" s="39"/>
      <c r="M769" s="39"/>
      <c r="N769" s="267"/>
      <c r="O769" s="57"/>
      <c r="P769" s="57"/>
      <c r="Q769" s="57"/>
      <c r="R769" s="57"/>
      <c r="S769" s="57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</row>
    <row r="770" spans="5:110" s="40" customFormat="1" x14ac:dyDescent="0.25">
      <c r="E770" s="39"/>
      <c r="F770" s="39"/>
      <c r="G770" s="39"/>
      <c r="H770" s="39"/>
      <c r="I770" s="539"/>
      <c r="J770" s="146"/>
      <c r="K770" s="248"/>
      <c r="L770" s="39"/>
      <c r="M770" s="39"/>
      <c r="N770" s="267"/>
      <c r="O770" s="57"/>
      <c r="P770" s="57"/>
      <c r="Q770" s="57"/>
      <c r="R770" s="57"/>
      <c r="S770" s="57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</row>
    <row r="771" spans="5:110" s="40" customFormat="1" x14ac:dyDescent="0.25">
      <c r="E771" s="39"/>
      <c r="F771" s="39"/>
      <c r="G771" s="39"/>
      <c r="H771" s="39"/>
      <c r="I771" s="539"/>
      <c r="J771" s="146"/>
      <c r="K771" s="248"/>
      <c r="L771" s="39"/>
      <c r="M771" s="39"/>
      <c r="N771" s="267"/>
      <c r="O771" s="57"/>
      <c r="P771" s="57"/>
      <c r="Q771" s="57"/>
      <c r="R771" s="57"/>
      <c r="S771" s="57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</row>
    <row r="772" spans="5:110" s="40" customFormat="1" x14ac:dyDescent="0.25">
      <c r="E772" s="39"/>
      <c r="F772" s="39"/>
      <c r="G772" s="39"/>
      <c r="H772" s="39"/>
      <c r="I772" s="539"/>
      <c r="J772" s="146"/>
      <c r="K772" s="248"/>
      <c r="L772" s="39"/>
      <c r="M772" s="39"/>
      <c r="N772" s="267"/>
      <c r="O772" s="57"/>
      <c r="P772" s="57"/>
      <c r="Q772" s="57"/>
      <c r="R772" s="57"/>
      <c r="S772" s="57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</row>
    <row r="773" spans="5:110" s="40" customFormat="1" x14ac:dyDescent="0.25">
      <c r="E773" s="39"/>
      <c r="F773" s="39"/>
      <c r="G773" s="39"/>
      <c r="H773" s="39"/>
      <c r="I773" s="539"/>
      <c r="J773" s="146"/>
      <c r="K773" s="248"/>
      <c r="L773" s="39"/>
      <c r="M773" s="39"/>
      <c r="N773" s="267"/>
      <c r="O773" s="57"/>
      <c r="P773" s="57"/>
      <c r="Q773" s="57"/>
      <c r="R773" s="57"/>
      <c r="S773" s="57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</row>
    <row r="774" spans="5:110" s="40" customFormat="1" x14ac:dyDescent="0.25">
      <c r="E774" s="39"/>
      <c r="F774" s="39"/>
      <c r="G774" s="39"/>
      <c r="H774" s="39"/>
      <c r="I774" s="539"/>
      <c r="J774" s="146"/>
      <c r="K774" s="248"/>
      <c r="L774" s="39"/>
      <c r="M774" s="39"/>
      <c r="N774" s="267"/>
      <c r="O774" s="57"/>
      <c r="P774" s="57"/>
      <c r="Q774" s="57"/>
      <c r="R774" s="57"/>
      <c r="S774" s="57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</row>
    <row r="775" spans="5:110" s="40" customFormat="1" x14ac:dyDescent="0.25">
      <c r="E775" s="39"/>
      <c r="F775" s="39"/>
      <c r="G775" s="39"/>
      <c r="H775" s="39"/>
      <c r="I775" s="539"/>
      <c r="J775" s="146"/>
      <c r="K775" s="248"/>
      <c r="L775" s="39"/>
      <c r="M775" s="39"/>
      <c r="N775" s="267"/>
      <c r="O775" s="57"/>
      <c r="P775" s="57"/>
      <c r="Q775" s="57"/>
      <c r="R775" s="57"/>
      <c r="S775" s="57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</row>
    <row r="776" spans="5:110" s="40" customFormat="1" x14ac:dyDescent="0.25">
      <c r="E776" s="39"/>
      <c r="F776" s="39"/>
      <c r="G776" s="39"/>
      <c r="H776" s="39"/>
      <c r="I776" s="539"/>
      <c r="J776" s="146"/>
      <c r="K776" s="248"/>
      <c r="L776" s="39"/>
      <c r="M776" s="39"/>
      <c r="N776" s="267"/>
      <c r="O776" s="57"/>
      <c r="P776" s="57"/>
      <c r="Q776" s="57"/>
      <c r="R776" s="57"/>
      <c r="S776" s="57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</row>
    <row r="777" spans="5:110" s="40" customFormat="1" x14ac:dyDescent="0.25">
      <c r="E777" s="39"/>
      <c r="F777" s="39"/>
      <c r="G777" s="39"/>
      <c r="H777" s="39"/>
      <c r="I777" s="539"/>
      <c r="J777" s="146"/>
      <c r="K777" s="248"/>
      <c r="L777" s="39"/>
      <c r="M777" s="39"/>
      <c r="N777" s="267"/>
      <c r="O777" s="57"/>
      <c r="P777" s="57"/>
      <c r="Q777" s="57"/>
      <c r="R777" s="57"/>
      <c r="S777" s="57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</row>
    <row r="778" spans="5:110" s="40" customFormat="1" x14ac:dyDescent="0.25">
      <c r="E778" s="39"/>
      <c r="F778" s="39"/>
      <c r="G778" s="39"/>
      <c r="H778" s="39"/>
      <c r="I778" s="539"/>
      <c r="J778" s="146"/>
      <c r="K778" s="248"/>
      <c r="L778" s="39"/>
      <c r="M778" s="39"/>
      <c r="N778" s="267"/>
      <c r="O778" s="57"/>
      <c r="P778" s="57"/>
      <c r="Q778" s="57"/>
      <c r="R778" s="57"/>
      <c r="S778" s="57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</row>
    <row r="779" spans="5:110" s="40" customFormat="1" x14ac:dyDescent="0.25">
      <c r="E779" s="39"/>
      <c r="F779" s="39"/>
      <c r="G779" s="39"/>
      <c r="H779" s="39"/>
      <c r="I779" s="539"/>
      <c r="J779" s="146"/>
      <c r="K779" s="248"/>
      <c r="L779" s="39"/>
      <c r="M779" s="39"/>
      <c r="N779" s="267"/>
      <c r="O779" s="57"/>
      <c r="P779" s="57"/>
      <c r="Q779" s="57"/>
      <c r="R779" s="57"/>
      <c r="S779" s="57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</row>
    <row r="780" spans="5:110" s="40" customFormat="1" x14ac:dyDescent="0.25">
      <c r="E780" s="39"/>
      <c r="F780" s="39"/>
      <c r="G780" s="39"/>
      <c r="H780" s="39"/>
      <c r="I780" s="539"/>
      <c r="J780" s="146"/>
      <c r="K780" s="248"/>
      <c r="L780" s="39"/>
      <c r="M780" s="39"/>
      <c r="N780" s="267"/>
      <c r="O780" s="57"/>
      <c r="P780" s="57"/>
      <c r="Q780" s="57"/>
      <c r="R780" s="57"/>
      <c r="S780" s="57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</row>
    <row r="781" spans="5:110" s="40" customFormat="1" x14ac:dyDescent="0.25">
      <c r="E781" s="39"/>
      <c r="F781" s="39"/>
      <c r="G781" s="39"/>
      <c r="H781" s="39"/>
      <c r="I781" s="539"/>
      <c r="J781" s="146"/>
      <c r="K781" s="248"/>
      <c r="L781" s="39"/>
      <c r="M781" s="39"/>
      <c r="N781" s="267"/>
      <c r="O781" s="57"/>
      <c r="P781" s="57"/>
      <c r="Q781" s="57"/>
      <c r="R781" s="57"/>
      <c r="S781" s="57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</row>
    <row r="782" spans="5:110" s="40" customFormat="1" x14ac:dyDescent="0.25">
      <c r="E782" s="39"/>
      <c r="F782" s="39"/>
      <c r="G782" s="39"/>
      <c r="H782" s="39"/>
      <c r="I782" s="539"/>
      <c r="J782" s="146"/>
      <c r="K782" s="248"/>
      <c r="L782" s="39"/>
      <c r="M782" s="39"/>
      <c r="N782" s="267"/>
      <c r="O782" s="57"/>
      <c r="P782" s="57"/>
      <c r="Q782" s="57"/>
      <c r="R782" s="57"/>
      <c r="S782" s="57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</row>
    <row r="783" spans="5:110" s="40" customFormat="1" x14ac:dyDescent="0.25">
      <c r="E783" s="39"/>
      <c r="F783" s="39"/>
      <c r="G783" s="39"/>
      <c r="H783" s="39"/>
      <c r="I783" s="539"/>
      <c r="J783" s="146"/>
      <c r="K783" s="248"/>
      <c r="L783" s="39"/>
      <c r="M783" s="39"/>
      <c r="N783" s="267"/>
      <c r="O783" s="57"/>
      <c r="P783" s="57"/>
      <c r="Q783" s="57"/>
      <c r="R783" s="57"/>
      <c r="S783" s="57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</row>
    <row r="784" spans="5:110" s="40" customFormat="1" x14ac:dyDescent="0.25">
      <c r="E784" s="39"/>
      <c r="F784" s="39"/>
      <c r="G784" s="39"/>
      <c r="H784" s="39"/>
      <c r="I784" s="539"/>
      <c r="J784" s="146"/>
      <c r="K784" s="248"/>
      <c r="L784" s="39"/>
      <c r="M784" s="39"/>
      <c r="N784" s="267"/>
      <c r="O784" s="57"/>
      <c r="P784" s="57"/>
      <c r="Q784" s="57"/>
      <c r="R784" s="57"/>
      <c r="S784" s="57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</row>
    <row r="785" spans="5:110" s="40" customFormat="1" x14ac:dyDescent="0.25">
      <c r="E785" s="39"/>
      <c r="F785" s="39"/>
      <c r="G785" s="39"/>
      <c r="H785" s="39"/>
      <c r="I785" s="539"/>
      <c r="J785" s="146"/>
      <c r="K785" s="248"/>
      <c r="L785" s="39"/>
      <c r="M785" s="39"/>
      <c r="N785" s="267"/>
      <c r="O785" s="57"/>
      <c r="P785" s="57"/>
      <c r="Q785" s="57"/>
      <c r="R785" s="57"/>
      <c r="S785" s="57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</row>
    <row r="786" spans="5:110" s="40" customFormat="1" x14ac:dyDescent="0.25">
      <c r="E786" s="39"/>
      <c r="F786" s="39"/>
      <c r="G786" s="39"/>
      <c r="H786" s="39"/>
      <c r="I786" s="539"/>
      <c r="J786" s="146"/>
      <c r="K786" s="248"/>
      <c r="L786" s="39"/>
      <c r="M786" s="39"/>
      <c r="N786" s="267"/>
      <c r="O786" s="57"/>
      <c r="P786" s="57"/>
      <c r="Q786" s="57"/>
      <c r="R786" s="57"/>
      <c r="S786" s="57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</row>
    <row r="787" spans="5:110" s="40" customFormat="1" x14ac:dyDescent="0.25">
      <c r="E787" s="39"/>
      <c r="F787" s="39"/>
      <c r="G787" s="39"/>
      <c r="H787" s="39"/>
      <c r="I787" s="539"/>
      <c r="J787" s="146"/>
      <c r="K787" s="248"/>
      <c r="L787" s="39"/>
      <c r="M787" s="39"/>
      <c r="N787" s="267"/>
      <c r="O787" s="57"/>
      <c r="P787" s="57"/>
      <c r="Q787" s="57"/>
      <c r="R787" s="57"/>
      <c r="S787" s="57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</row>
    <row r="788" spans="5:110" s="40" customFormat="1" x14ac:dyDescent="0.25">
      <c r="E788" s="39"/>
      <c r="F788" s="39"/>
      <c r="G788" s="39"/>
      <c r="H788" s="39"/>
      <c r="I788" s="539"/>
      <c r="J788" s="146"/>
      <c r="K788" s="248"/>
      <c r="L788" s="39"/>
      <c r="M788" s="39"/>
      <c r="N788" s="267"/>
      <c r="O788" s="57"/>
      <c r="P788" s="57"/>
      <c r="Q788" s="57"/>
      <c r="R788" s="57"/>
      <c r="S788" s="57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</row>
    <row r="789" spans="5:110" s="40" customFormat="1" x14ac:dyDescent="0.25">
      <c r="E789" s="39"/>
      <c r="F789" s="39"/>
      <c r="G789" s="39"/>
      <c r="H789" s="39"/>
      <c r="I789" s="539"/>
      <c r="J789" s="146"/>
      <c r="K789" s="248"/>
      <c r="L789" s="39"/>
      <c r="M789" s="39"/>
      <c r="N789" s="267"/>
      <c r="O789" s="57"/>
      <c r="P789" s="57"/>
      <c r="Q789" s="57"/>
      <c r="R789" s="57"/>
      <c r="S789" s="57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</row>
    <row r="790" spans="5:110" s="40" customFormat="1" x14ac:dyDescent="0.25">
      <c r="E790" s="39"/>
      <c r="F790" s="39"/>
      <c r="G790" s="39"/>
      <c r="H790" s="39"/>
      <c r="I790" s="539"/>
      <c r="J790" s="146"/>
      <c r="K790" s="248"/>
      <c r="L790" s="39"/>
      <c r="M790" s="39"/>
      <c r="N790" s="267"/>
      <c r="O790" s="57"/>
      <c r="P790" s="57"/>
      <c r="Q790" s="57"/>
      <c r="R790" s="57"/>
      <c r="S790" s="57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</row>
    <row r="791" spans="5:110" s="40" customFormat="1" x14ac:dyDescent="0.25">
      <c r="E791" s="39"/>
      <c r="F791" s="39"/>
      <c r="G791" s="39"/>
      <c r="H791" s="39"/>
      <c r="I791" s="539"/>
      <c r="J791" s="146"/>
      <c r="K791" s="248"/>
      <c r="L791" s="39"/>
      <c r="M791" s="39"/>
      <c r="N791" s="267"/>
      <c r="O791" s="57"/>
      <c r="P791" s="57"/>
      <c r="Q791" s="57"/>
      <c r="R791" s="57"/>
      <c r="S791" s="57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</row>
    <row r="792" spans="5:110" s="40" customFormat="1" x14ac:dyDescent="0.25">
      <c r="E792" s="39"/>
      <c r="F792" s="39"/>
      <c r="G792" s="39"/>
      <c r="H792" s="39"/>
      <c r="I792" s="539"/>
      <c r="J792" s="146"/>
      <c r="K792" s="248"/>
      <c r="L792" s="39"/>
      <c r="M792" s="39"/>
      <c r="N792" s="267"/>
      <c r="O792" s="57"/>
      <c r="P792" s="57"/>
      <c r="Q792" s="57"/>
      <c r="R792" s="57"/>
      <c r="S792" s="57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</row>
    <row r="793" spans="5:110" s="40" customFormat="1" x14ac:dyDescent="0.25">
      <c r="E793" s="39"/>
      <c r="F793" s="39"/>
      <c r="G793" s="39"/>
      <c r="H793" s="39"/>
      <c r="I793" s="539"/>
      <c r="J793" s="146"/>
      <c r="K793" s="248"/>
      <c r="L793" s="39"/>
      <c r="M793" s="39"/>
      <c r="N793" s="267"/>
      <c r="O793" s="57"/>
      <c r="P793" s="57"/>
      <c r="Q793" s="57"/>
      <c r="R793" s="57"/>
      <c r="S793" s="57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</row>
    <row r="794" spans="5:110" s="40" customFormat="1" x14ac:dyDescent="0.25">
      <c r="E794" s="39"/>
      <c r="F794" s="39"/>
      <c r="G794" s="39"/>
      <c r="H794" s="39"/>
      <c r="I794" s="539"/>
      <c r="J794" s="146"/>
      <c r="K794" s="248"/>
      <c r="L794" s="39"/>
      <c r="M794" s="39"/>
      <c r="N794" s="267"/>
      <c r="O794" s="57"/>
      <c r="P794" s="57"/>
      <c r="Q794" s="57"/>
      <c r="R794" s="57"/>
      <c r="S794" s="57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</row>
    <row r="795" spans="5:110" s="40" customFormat="1" x14ac:dyDescent="0.25">
      <c r="E795" s="39"/>
      <c r="F795" s="39"/>
      <c r="G795" s="39"/>
      <c r="H795" s="39"/>
      <c r="I795" s="539"/>
      <c r="J795" s="146"/>
      <c r="K795" s="248"/>
      <c r="L795" s="39"/>
      <c r="M795" s="39"/>
      <c r="N795" s="267"/>
      <c r="O795" s="57"/>
      <c r="P795" s="57"/>
      <c r="Q795" s="57"/>
      <c r="R795" s="57"/>
      <c r="S795" s="57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</row>
    <row r="796" spans="5:110" s="40" customFormat="1" x14ac:dyDescent="0.25">
      <c r="E796" s="39"/>
      <c r="F796" s="39"/>
      <c r="G796" s="39"/>
      <c r="H796" s="39"/>
      <c r="I796" s="539"/>
      <c r="J796" s="146"/>
      <c r="K796" s="248"/>
      <c r="L796" s="39"/>
      <c r="M796" s="39"/>
      <c r="N796" s="267"/>
      <c r="O796" s="57"/>
      <c r="P796" s="57"/>
      <c r="Q796" s="57"/>
      <c r="R796" s="57"/>
      <c r="S796" s="57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</row>
    <row r="797" spans="5:110" s="40" customFormat="1" x14ac:dyDescent="0.25">
      <c r="E797" s="39"/>
      <c r="F797" s="39"/>
      <c r="G797" s="39"/>
      <c r="H797" s="39"/>
      <c r="I797" s="539"/>
      <c r="J797" s="146"/>
      <c r="K797" s="248"/>
      <c r="L797" s="39"/>
      <c r="M797" s="39"/>
      <c r="N797" s="267"/>
      <c r="O797" s="57"/>
      <c r="P797" s="57"/>
      <c r="Q797" s="57"/>
      <c r="R797" s="57"/>
      <c r="S797" s="57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</row>
    <row r="798" spans="5:110" s="40" customFormat="1" x14ac:dyDescent="0.25">
      <c r="E798" s="39"/>
      <c r="F798" s="39"/>
      <c r="G798" s="39"/>
      <c r="H798" s="39"/>
      <c r="I798" s="539"/>
      <c r="J798" s="146"/>
      <c r="K798" s="248"/>
      <c r="L798" s="39"/>
      <c r="M798" s="39"/>
      <c r="N798" s="267"/>
      <c r="O798" s="57"/>
      <c r="P798" s="57"/>
      <c r="Q798" s="57"/>
      <c r="R798" s="57"/>
      <c r="S798" s="57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</row>
    <row r="799" spans="5:110" s="40" customFormat="1" x14ac:dyDescent="0.25">
      <c r="E799" s="39"/>
      <c r="F799" s="39"/>
      <c r="G799" s="39"/>
      <c r="H799" s="39"/>
      <c r="I799" s="539"/>
      <c r="J799" s="146"/>
      <c r="K799" s="248"/>
      <c r="L799" s="39"/>
      <c r="M799" s="39"/>
      <c r="N799" s="267"/>
      <c r="O799" s="57"/>
      <c r="P799" s="57"/>
      <c r="Q799" s="57"/>
      <c r="R799" s="57"/>
      <c r="S799" s="57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</row>
    <row r="800" spans="5:110" s="40" customFormat="1" x14ac:dyDescent="0.25">
      <c r="E800" s="39"/>
      <c r="F800" s="39"/>
      <c r="G800" s="39"/>
      <c r="H800" s="39"/>
      <c r="I800" s="539"/>
      <c r="J800" s="146"/>
      <c r="K800" s="248"/>
      <c r="L800" s="39"/>
      <c r="M800" s="39"/>
      <c r="N800" s="267"/>
      <c r="O800" s="57"/>
      <c r="P800" s="57"/>
      <c r="Q800" s="57"/>
      <c r="R800" s="57"/>
      <c r="S800" s="57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</row>
    <row r="801" spans="5:110" s="40" customFormat="1" x14ac:dyDescent="0.25">
      <c r="E801" s="39"/>
      <c r="F801" s="39"/>
      <c r="G801" s="39"/>
      <c r="H801" s="39"/>
      <c r="I801" s="539"/>
      <c r="J801" s="146"/>
      <c r="K801" s="248"/>
      <c r="L801" s="39"/>
      <c r="M801" s="39"/>
      <c r="N801" s="267"/>
      <c r="O801" s="57"/>
      <c r="P801" s="57"/>
      <c r="Q801" s="57"/>
      <c r="R801" s="57"/>
      <c r="S801" s="57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</row>
    <row r="802" spans="5:110" s="40" customFormat="1" x14ac:dyDescent="0.25">
      <c r="E802" s="39"/>
      <c r="F802" s="39"/>
      <c r="G802" s="39"/>
      <c r="H802" s="39"/>
      <c r="I802" s="539"/>
      <c r="J802" s="146"/>
      <c r="K802" s="248"/>
      <c r="L802" s="39"/>
      <c r="M802" s="39"/>
      <c r="N802" s="267"/>
      <c r="O802" s="57"/>
      <c r="P802" s="57"/>
      <c r="Q802" s="57"/>
      <c r="R802" s="57"/>
      <c r="S802" s="57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</row>
    <row r="803" spans="5:110" s="40" customFormat="1" x14ac:dyDescent="0.25">
      <c r="E803" s="39"/>
      <c r="F803" s="39"/>
      <c r="G803" s="39"/>
      <c r="H803" s="39"/>
      <c r="I803" s="539"/>
      <c r="J803" s="146"/>
      <c r="K803" s="248"/>
      <c r="L803" s="39"/>
      <c r="M803" s="39"/>
      <c r="N803" s="267"/>
      <c r="O803" s="57"/>
      <c r="P803" s="57"/>
      <c r="Q803" s="57"/>
      <c r="R803" s="57"/>
      <c r="S803" s="57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</row>
    <row r="804" spans="5:110" s="40" customFormat="1" x14ac:dyDescent="0.25">
      <c r="E804" s="39"/>
      <c r="F804" s="39"/>
      <c r="G804" s="39"/>
      <c r="H804" s="39"/>
      <c r="I804" s="539"/>
      <c r="J804" s="146"/>
      <c r="K804" s="248"/>
      <c r="L804" s="39"/>
      <c r="M804" s="39"/>
      <c r="N804" s="267"/>
      <c r="O804" s="57"/>
      <c r="P804" s="57"/>
      <c r="Q804" s="57"/>
      <c r="R804" s="57"/>
      <c r="S804" s="57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</row>
    <row r="805" spans="5:110" s="40" customFormat="1" x14ac:dyDescent="0.25">
      <c r="E805" s="39"/>
      <c r="F805" s="39"/>
      <c r="G805" s="39"/>
      <c r="H805" s="39"/>
      <c r="I805" s="539"/>
      <c r="J805" s="146"/>
      <c r="K805" s="248"/>
      <c r="L805" s="39"/>
      <c r="M805" s="39"/>
      <c r="N805" s="267"/>
      <c r="O805" s="57"/>
      <c r="P805" s="57"/>
      <c r="Q805" s="57"/>
      <c r="R805" s="57"/>
      <c r="S805" s="57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</row>
    <row r="806" spans="5:110" s="40" customFormat="1" x14ac:dyDescent="0.25">
      <c r="E806" s="39"/>
      <c r="F806" s="39"/>
      <c r="G806" s="39"/>
      <c r="H806" s="39"/>
      <c r="I806" s="539"/>
      <c r="J806" s="146"/>
      <c r="K806" s="248"/>
      <c r="L806" s="39"/>
      <c r="M806" s="39"/>
      <c r="N806" s="267"/>
      <c r="O806" s="57"/>
      <c r="P806" s="57"/>
      <c r="Q806" s="57"/>
      <c r="R806" s="57"/>
      <c r="S806" s="57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</row>
    <row r="807" spans="5:110" s="40" customFormat="1" x14ac:dyDescent="0.25">
      <c r="E807" s="39"/>
      <c r="F807" s="39"/>
      <c r="G807" s="39"/>
      <c r="H807" s="39"/>
      <c r="I807" s="539"/>
      <c r="J807" s="146"/>
      <c r="K807" s="248"/>
      <c r="L807" s="39"/>
      <c r="M807" s="39"/>
      <c r="N807" s="267"/>
      <c r="O807" s="57"/>
      <c r="P807" s="57"/>
      <c r="Q807" s="57"/>
      <c r="R807" s="57"/>
      <c r="S807" s="57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</row>
    <row r="808" spans="5:110" s="40" customFormat="1" x14ac:dyDescent="0.25">
      <c r="E808" s="39"/>
      <c r="F808" s="39"/>
      <c r="G808" s="39"/>
      <c r="H808" s="39"/>
      <c r="I808" s="539"/>
      <c r="J808" s="146"/>
      <c r="K808" s="248"/>
      <c r="L808" s="39"/>
      <c r="M808" s="39"/>
      <c r="N808" s="267"/>
      <c r="O808" s="57"/>
      <c r="P808" s="57"/>
      <c r="Q808" s="57"/>
      <c r="R808" s="57"/>
      <c r="S808" s="57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</row>
    <row r="809" spans="5:110" s="40" customFormat="1" x14ac:dyDescent="0.25">
      <c r="E809" s="39"/>
      <c r="F809" s="39"/>
      <c r="G809" s="39"/>
      <c r="H809" s="39"/>
      <c r="I809" s="539"/>
      <c r="J809" s="146"/>
      <c r="K809" s="248"/>
      <c r="L809" s="39"/>
      <c r="M809" s="39"/>
      <c r="N809" s="267"/>
      <c r="O809" s="57"/>
      <c r="P809" s="57"/>
      <c r="Q809" s="57"/>
      <c r="R809" s="57"/>
      <c r="S809" s="57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</row>
    <row r="810" spans="5:110" s="40" customFormat="1" x14ac:dyDescent="0.25">
      <c r="E810" s="39"/>
      <c r="F810" s="39"/>
      <c r="G810" s="39"/>
      <c r="H810" s="39"/>
      <c r="I810" s="539"/>
      <c r="J810" s="146"/>
      <c r="K810" s="248"/>
      <c r="L810" s="39"/>
      <c r="M810" s="39"/>
      <c r="N810" s="267"/>
      <c r="O810" s="57"/>
      <c r="P810" s="57"/>
      <c r="Q810" s="57"/>
      <c r="R810" s="57"/>
      <c r="S810" s="57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</row>
    <row r="811" spans="5:110" s="40" customFormat="1" x14ac:dyDescent="0.25">
      <c r="E811" s="39"/>
      <c r="F811" s="39"/>
      <c r="G811" s="39"/>
      <c r="H811" s="39"/>
      <c r="I811" s="539"/>
      <c r="J811" s="146"/>
      <c r="K811" s="248"/>
      <c r="L811" s="39"/>
      <c r="M811" s="39"/>
      <c r="N811" s="267"/>
      <c r="O811" s="57"/>
      <c r="P811" s="57"/>
      <c r="Q811" s="57"/>
      <c r="R811" s="57"/>
      <c r="S811" s="57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</row>
    <row r="812" spans="5:110" s="40" customFormat="1" x14ac:dyDescent="0.25">
      <c r="E812" s="39"/>
      <c r="F812" s="39"/>
      <c r="G812" s="39"/>
      <c r="H812" s="39"/>
      <c r="I812" s="539"/>
      <c r="J812" s="146"/>
      <c r="K812" s="248"/>
      <c r="L812" s="39"/>
      <c r="M812" s="39"/>
      <c r="N812" s="267"/>
      <c r="O812" s="57"/>
      <c r="P812" s="57"/>
      <c r="Q812" s="57"/>
      <c r="R812" s="57"/>
      <c r="S812" s="57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</row>
    <row r="813" spans="5:110" s="40" customFormat="1" x14ac:dyDescent="0.25">
      <c r="E813" s="39"/>
      <c r="F813" s="39"/>
      <c r="G813" s="39"/>
      <c r="H813" s="39"/>
      <c r="I813" s="539"/>
      <c r="J813" s="146"/>
      <c r="K813" s="248"/>
      <c r="L813" s="39"/>
      <c r="M813" s="39"/>
      <c r="N813" s="267"/>
      <c r="O813" s="57"/>
      <c r="P813" s="57"/>
      <c r="Q813" s="57"/>
      <c r="R813" s="57"/>
      <c r="S813" s="57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</row>
    <row r="814" spans="5:110" s="40" customFormat="1" x14ac:dyDescent="0.25">
      <c r="E814" s="39"/>
      <c r="F814" s="39"/>
      <c r="G814" s="39"/>
      <c r="H814" s="39"/>
      <c r="I814" s="539"/>
      <c r="J814" s="146"/>
      <c r="K814" s="248"/>
      <c r="L814" s="39"/>
      <c r="M814" s="39"/>
      <c r="N814" s="267"/>
      <c r="O814" s="57"/>
      <c r="P814" s="57"/>
      <c r="Q814" s="57"/>
      <c r="R814" s="57"/>
      <c r="S814" s="57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</row>
    <row r="815" spans="5:110" s="40" customFormat="1" x14ac:dyDescent="0.25">
      <c r="E815" s="39"/>
      <c r="F815" s="39"/>
      <c r="G815" s="39"/>
      <c r="H815" s="39"/>
      <c r="I815" s="539"/>
      <c r="J815" s="146"/>
      <c r="K815" s="248"/>
      <c r="L815" s="39"/>
      <c r="M815" s="39"/>
      <c r="N815" s="267"/>
      <c r="O815" s="57"/>
      <c r="P815" s="57"/>
      <c r="Q815" s="57"/>
      <c r="R815" s="57"/>
      <c r="S815" s="57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</row>
    <row r="816" spans="5:110" s="40" customFormat="1" x14ac:dyDescent="0.25">
      <c r="E816" s="39"/>
      <c r="F816" s="39"/>
      <c r="G816" s="39"/>
      <c r="H816" s="39"/>
      <c r="I816" s="539"/>
      <c r="J816" s="146"/>
      <c r="K816" s="248"/>
      <c r="L816" s="39"/>
      <c r="M816" s="39"/>
      <c r="N816" s="267"/>
      <c r="O816" s="57"/>
      <c r="P816" s="57"/>
      <c r="Q816" s="57"/>
      <c r="R816" s="57"/>
      <c r="S816" s="57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</row>
    <row r="817" spans="5:110" s="40" customFormat="1" x14ac:dyDescent="0.25">
      <c r="E817" s="39"/>
      <c r="F817" s="39"/>
      <c r="G817" s="39"/>
      <c r="H817" s="39"/>
      <c r="I817" s="539"/>
      <c r="J817" s="146"/>
      <c r="K817" s="248"/>
      <c r="L817" s="39"/>
      <c r="M817" s="39"/>
      <c r="N817" s="267"/>
      <c r="O817" s="57"/>
      <c r="P817" s="57"/>
      <c r="Q817" s="57"/>
      <c r="R817" s="57"/>
      <c r="S817" s="57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</row>
    <row r="818" spans="5:110" s="40" customFormat="1" x14ac:dyDescent="0.25">
      <c r="E818" s="39"/>
      <c r="F818" s="39"/>
      <c r="G818" s="39"/>
      <c r="H818" s="39"/>
      <c r="I818" s="539"/>
      <c r="J818" s="146"/>
      <c r="K818" s="248"/>
      <c r="L818" s="39"/>
      <c r="M818" s="39"/>
      <c r="N818" s="267"/>
      <c r="O818" s="57"/>
      <c r="P818" s="57"/>
      <c r="Q818" s="57"/>
      <c r="R818" s="57"/>
      <c r="S818" s="57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</row>
    <row r="819" spans="5:110" s="40" customFormat="1" x14ac:dyDescent="0.25">
      <c r="E819" s="39"/>
      <c r="F819" s="39"/>
      <c r="G819" s="39"/>
      <c r="H819" s="39"/>
      <c r="I819" s="539"/>
      <c r="J819" s="146"/>
      <c r="K819" s="248"/>
      <c r="L819" s="39"/>
      <c r="M819" s="39"/>
      <c r="N819" s="267"/>
      <c r="O819" s="57"/>
      <c r="P819" s="57"/>
      <c r="Q819" s="57"/>
      <c r="R819" s="57"/>
      <c r="S819" s="57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</row>
    <row r="820" spans="5:110" s="40" customFormat="1" x14ac:dyDescent="0.25">
      <c r="E820" s="39"/>
      <c r="F820" s="39"/>
      <c r="G820" s="39"/>
      <c r="H820" s="39"/>
      <c r="I820" s="539"/>
      <c r="J820" s="146"/>
      <c r="K820" s="248"/>
      <c r="L820" s="39"/>
      <c r="M820" s="39"/>
      <c r="N820" s="267"/>
      <c r="O820" s="57"/>
      <c r="P820" s="57"/>
      <c r="Q820" s="57"/>
      <c r="R820" s="57"/>
      <c r="S820" s="57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</row>
    <row r="821" spans="5:110" s="40" customFormat="1" x14ac:dyDescent="0.25">
      <c r="E821" s="39"/>
      <c r="F821" s="39"/>
      <c r="G821" s="39"/>
      <c r="H821" s="39"/>
      <c r="I821" s="539"/>
      <c r="J821" s="146"/>
      <c r="K821" s="248"/>
      <c r="L821" s="39"/>
      <c r="M821" s="39"/>
      <c r="N821" s="267"/>
      <c r="O821" s="57"/>
      <c r="P821" s="57"/>
      <c r="Q821" s="57"/>
      <c r="R821" s="57"/>
      <c r="S821" s="57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</row>
    <row r="822" spans="5:110" s="40" customFormat="1" x14ac:dyDescent="0.25">
      <c r="E822" s="39"/>
      <c r="F822" s="39"/>
      <c r="G822" s="39"/>
      <c r="H822" s="39"/>
      <c r="I822" s="539"/>
      <c r="J822" s="146"/>
      <c r="K822" s="248"/>
      <c r="L822" s="39"/>
      <c r="M822" s="39"/>
      <c r="N822" s="267"/>
      <c r="O822" s="57"/>
      <c r="P822" s="57"/>
      <c r="Q822" s="57"/>
      <c r="R822" s="57"/>
      <c r="S822" s="57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</row>
    <row r="823" spans="5:110" s="40" customFormat="1" x14ac:dyDescent="0.25">
      <c r="E823" s="39"/>
      <c r="F823" s="39"/>
      <c r="G823" s="39"/>
      <c r="H823" s="39"/>
      <c r="I823" s="539"/>
      <c r="J823" s="146"/>
      <c r="K823" s="248"/>
      <c r="L823" s="39"/>
      <c r="M823" s="39"/>
      <c r="N823" s="267"/>
      <c r="O823" s="57"/>
      <c r="P823" s="57"/>
      <c r="Q823" s="57"/>
      <c r="R823" s="57"/>
      <c r="S823" s="57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</row>
    <row r="824" spans="5:110" s="40" customFormat="1" x14ac:dyDescent="0.25">
      <c r="E824" s="39"/>
      <c r="F824" s="39"/>
      <c r="G824" s="39"/>
      <c r="H824" s="39"/>
      <c r="I824" s="539"/>
      <c r="J824" s="146"/>
      <c r="K824" s="248"/>
      <c r="L824" s="39"/>
      <c r="M824" s="39"/>
      <c r="N824" s="267"/>
      <c r="O824" s="57"/>
      <c r="P824" s="57"/>
      <c r="Q824" s="57"/>
      <c r="R824" s="57"/>
      <c r="S824" s="57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</row>
    <row r="825" spans="5:110" s="40" customFormat="1" x14ac:dyDescent="0.25">
      <c r="E825" s="39"/>
      <c r="F825" s="39"/>
      <c r="G825" s="39"/>
      <c r="H825" s="39"/>
      <c r="I825" s="539"/>
      <c r="J825" s="146"/>
      <c r="K825" s="248"/>
      <c r="L825" s="39"/>
      <c r="M825" s="39"/>
      <c r="N825" s="267"/>
      <c r="O825" s="57"/>
      <c r="P825" s="57"/>
      <c r="Q825" s="57"/>
      <c r="R825" s="57"/>
      <c r="S825" s="57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</row>
    <row r="826" spans="5:110" s="40" customFormat="1" x14ac:dyDescent="0.25">
      <c r="E826" s="39"/>
      <c r="F826" s="39"/>
      <c r="G826" s="39"/>
      <c r="H826" s="39"/>
      <c r="I826" s="539"/>
      <c r="J826" s="146"/>
      <c r="K826" s="248"/>
      <c r="L826" s="39"/>
      <c r="M826" s="39"/>
      <c r="N826" s="267"/>
      <c r="O826" s="57"/>
      <c r="P826" s="57"/>
      <c r="Q826" s="57"/>
      <c r="R826" s="57"/>
      <c r="S826" s="57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</row>
    <row r="827" spans="5:110" s="40" customFormat="1" x14ac:dyDescent="0.25">
      <c r="E827" s="39"/>
      <c r="F827" s="39"/>
      <c r="G827" s="39"/>
      <c r="H827" s="39"/>
      <c r="I827" s="539"/>
      <c r="J827" s="146"/>
      <c r="K827" s="248"/>
      <c r="L827" s="39"/>
      <c r="M827" s="39"/>
      <c r="N827" s="267"/>
      <c r="O827" s="57"/>
      <c r="P827" s="57"/>
      <c r="Q827" s="57"/>
      <c r="R827" s="57"/>
      <c r="S827" s="57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</row>
    <row r="828" spans="5:110" s="40" customFormat="1" x14ac:dyDescent="0.25">
      <c r="E828" s="39"/>
      <c r="F828" s="39"/>
      <c r="G828" s="39"/>
      <c r="H828" s="39"/>
      <c r="I828" s="539"/>
      <c r="J828" s="146"/>
      <c r="K828" s="248"/>
      <c r="L828" s="39"/>
      <c r="M828" s="39"/>
      <c r="N828" s="267"/>
      <c r="O828" s="57"/>
      <c r="P828" s="57"/>
      <c r="Q828" s="57"/>
      <c r="R828" s="57"/>
      <c r="S828" s="57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</row>
    <row r="829" spans="5:110" s="40" customFormat="1" x14ac:dyDescent="0.25">
      <c r="E829" s="39"/>
      <c r="F829" s="39"/>
      <c r="G829" s="39"/>
      <c r="H829" s="39"/>
      <c r="I829" s="539"/>
      <c r="J829" s="146"/>
      <c r="K829" s="248"/>
      <c r="L829" s="39"/>
      <c r="M829" s="39"/>
      <c r="N829" s="267"/>
      <c r="O829" s="57"/>
      <c r="P829" s="57"/>
      <c r="Q829" s="57"/>
      <c r="R829" s="57"/>
      <c r="S829" s="57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</row>
    <row r="830" spans="5:110" s="40" customFormat="1" x14ac:dyDescent="0.25">
      <c r="E830" s="39"/>
      <c r="F830" s="39"/>
      <c r="G830" s="39"/>
      <c r="H830" s="39"/>
      <c r="I830" s="539"/>
      <c r="J830" s="146"/>
      <c r="K830" s="248"/>
      <c r="L830" s="39"/>
      <c r="M830" s="39"/>
      <c r="N830" s="267"/>
      <c r="O830" s="57"/>
      <c r="P830" s="57"/>
      <c r="Q830" s="57"/>
      <c r="R830" s="57"/>
      <c r="S830" s="57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</row>
    <row r="831" spans="5:110" s="40" customFormat="1" x14ac:dyDescent="0.25">
      <c r="E831" s="39"/>
      <c r="F831" s="39"/>
      <c r="G831" s="39"/>
      <c r="H831" s="39"/>
      <c r="I831" s="539"/>
      <c r="J831" s="146"/>
      <c r="K831" s="248"/>
      <c r="L831" s="39"/>
      <c r="M831" s="39"/>
      <c r="N831" s="267"/>
      <c r="O831" s="57"/>
      <c r="P831" s="57"/>
      <c r="Q831" s="57"/>
      <c r="R831" s="57"/>
      <c r="S831" s="57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</row>
    <row r="832" spans="5:110" s="40" customFormat="1" x14ac:dyDescent="0.25">
      <c r="E832" s="39"/>
      <c r="F832" s="39"/>
      <c r="G832" s="39"/>
      <c r="H832" s="39"/>
      <c r="I832" s="539"/>
      <c r="J832" s="146"/>
      <c r="K832" s="248"/>
      <c r="L832" s="39"/>
      <c r="M832" s="39"/>
      <c r="N832" s="267"/>
      <c r="O832" s="57"/>
      <c r="P832" s="57"/>
      <c r="Q832" s="57"/>
      <c r="R832" s="57"/>
      <c r="S832" s="57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</row>
    <row r="833" spans="5:110" s="40" customFormat="1" x14ac:dyDescent="0.25">
      <c r="E833" s="39"/>
      <c r="F833" s="39"/>
      <c r="G833" s="39"/>
      <c r="H833" s="39"/>
      <c r="I833" s="539"/>
      <c r="J833" s="146"/>
      <c r="K833" s="248"/>
      <c r="L833" s="39"/>
      <c r="M833" s="39"/>
      <c r="N833" s="267"/>
      <c r="O833" s="57"/>
      <c r="P833" s="57"/>
      <c r="Q833" s="57"/>
      <c r="R833" s="57"/>
      <c r="S833" s="57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</row>
    <row r="834" spans="5:110" s="40" customFormat="1" x14ac:dyDescent="0.25">
      <c r="E834" s="39"/>
      <c r="F834" s="39"/>
      <c r="G834" s="39"/>
      <c r="H834" s="39"/>
      <c r="I834" s="539"/>
      <c r="J834" s="146"/>
      <c r="K834" s="248"/>
      <c r="L834" s="39"/>
      <c r="M834" s="39"/>
      <c r="N834" s="267"/>
      <c r="O834" s="57"/>
      <c r="P834" s="57"/>
      <c r="Q834" s="57"/>
      <c r="R834" s="57"/>
      <c r="S834" s="57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</row>
    <row r="835" spans="5:110" s="40" customFormat="1" x14ac:dyDescent="0.25">
      <c r="E835" s="39"/>
      <c r="F835" s="39"/>
      <c r="G835" s="39"/>
      <c r="H835" s="39"/>
      <c r="I835" s="539"/>
      <c r="J835" s="146"/>
      <c r="K835" s="248"/>
      <c r="L835" s="39"/>
      <c r="M835" s="39"/>
      <c r="N835" s="267"/>
      <c r="O835" s="57"/>
      <c r="P835" s="57"/>
      <c r="Q835" s="57"/>
      <c r="R835" s="57"/>
      <c r="S835" s="57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</row>
    <row r="836" spans="5:110" s="40" customFormat="1" x14ac:dyDescent="0.25">
      <c r="E836" s="39"/>
      <c r="F836" s="39"/>
      <c r="G836" s="39"/>
      <c r="H836" s="39"/>
      <c r="I836" s="539"/>
      <c r="J836" s="146"/>
      <c r="K836" s="248"/>
      <c r="L836" s="39"/>
      <c r="M836" s="39"/>
      <c r="N836" s="267"/>
      <c r="O836" s="57"/>
      <c r="P836" s="57"/>
      <c r="Q836" s="57"/>
      <c r="R836" s="57"/>
      <c r="S836" s="57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</row>
    <row r="837" spans="5:110" s="40" customFormat="1" x14ac:dyDescent="0.25">
      <c r="E837" s="39"/>
      <c r="F837" s="39"/>
      <c r="G837" s="39"/>
      <c r="H837" s="39"/>
      <c r="I837" s="539"/>
      <c r="J837" s="146"/>
      <c r="K837" s="248"/>
      <c r="L837" s="39"/>
      <c r="M837" s="39"/>
      <c r="N837" s="267"/>
      <c r="O837" s="57"/>
      <c r="P837" s="57"/>
      <c r="Q837" s="57"/>
      <c r="R837" s="57"/>
      <c r="S837" s="57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</row>
    <row r="838" spans="5:110" s="40" customFormat="1" x14ac:dyDescent="0.25">
      <c r="E838" s="39"/>
      <c r="F838" s="39"/>
      <c r="G838" s="39"/>
      <c r="H838" s="39"/>
      <c r="I838" s="539"/>
      <c r="J838" s="146"/>
      <c r="K838" s="248"/>
      <c r="L838" s="39"/>
      <c r="M838" s="39"/>
      <c r="N838" s="267"/>
      <c r="O838" s="57"/>
      <c r="P838" s="57"/>
      <c r="Q838" s="57"/>
      <c r="R838" s="57"/>
      <c r="S838" s="57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</row>
    <row r="839" spans="5:110" s="40" customFormat="1" x14ac:dyDescent="0.25">
      <c r="E839" s="39"/>
      <c r="F839" s="39"/>
      <c r="G839" s="39"/>
      <c r="H839" s="39"/>
      <c r="I839" s="539"/>
      <c r="J839" s="146"/>
      <c r="K839" s="248"/>
      <c r="L839" s="39"/>
      <c r="M839" s="39"/>
      <c r="N839" s="267"/>
      <c r="O839" s="57"/>
      <c r="P839" s="57"/>
      <c r="Q839" s="57"/>
      <c r="R839" s="57"/>
      <c r="S839" s="57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</row>
    <row r="840" spans="5:110" s="40" customFormat="1" x14ac:dyDescent="0.25">
      <c r="E840" s="39"/>
      <c r="F840" s="39"/>
      <c r="G840" s="39"/>
      <c r="H840" s="39"/>
      <c r="I840" s="539"/>
      <c r="J840" s="146"/>
      <c r="K840" s="248"/>
      <c r="L840" s="39"/>
      <c r="M840" s="39"/>
      <c r="N840" s="267"/>
      <c r="O840" s="57"/>
      <c r="P840" s="57"/>
      <c r="Q840" s="57"/>
      <c r="R840" s="57"/>
      <c r="S840" s="57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</row>
    <row r="841" spans="5:110" s="40" customFormat="1" x14ac:dyDescent="0.25">
      <c r="E841" s="39"/>
      <c r="F841" s="39"/>
      <c r="G841" s="39"/>
      <c r="H841" s="39"/>
      <c r="I841" s="539"/>
      <c r="J841" s="146"/>
      <c r="K841" s="248"/>
      <c r="L841" s="39"/>
      <c r="M841" s="39"/>
      <c r="N841" s="267"/>
      <c r="O841" s="57"/>
      <c r="P841" s="57"/>
      <c r="Q841" s="57"/>
      <c r="R841" s="57"/>
      <c r="S841" s="57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</row>
    <row r="842" spans="5:110" s="40" customFormat="1" x14ac:dyDescent="0.25">
      <c r="E842" s="39"/>
      <c r="F842" s="39"/>
      <c r="G842" s="39"/>
      <c r="H842" s="39"/>
      <c r="I842" s="539"/>
      <c r="J842" s="146"/>
      <c r="K842" s="248"/>
      <c r="L842" s="39"/>
      <c r="M842" s="39"/>
      <c r="N842" s="267"/>
      <c r="O842" s="57"/>
      <c r="P842" s="57"/>
      <c r="Q842" s="57"/>
      <c r="R842" s="57"/>
      <c r="S842" s="57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</row>
    <row r="843" spans="5:110" s="40" customFormat="1" x14ac:dyDescent="0.25">
      <c r="E843" s="39"/>
      <c r="F843" s="39"/>
      <c r="G843" s="39"/>
      <c r="H843" s="39"/>
      <c r="I843" s="539"/>
      <c r="J843" s="146"/>
      <c r="K843" s="248"/>
      <c r="L843" s="39"/>
      <c r="M843" s="39"/>
      <c r="N843" s="267"/>
      <c r="O843" s="57"/>
      <c r="P843" s="57"/>
      <c r="Q843" s="57"/>
      <c r="R843" s="57"/>
      <c r="S843" s="57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</row>
    <row r="844" spans="5:110" s="40" customFormat="1" x14ac:dyDescent="0.25">
      <c r="E844" s="39"/>
      <c r="F844" s="39"/>
      <c r="G844" s="39"/>
      <c r="H844" s="39"/>
      <c r="I844" s="539"/>
      <c r="J844" s="146"/>
      <c r="K844" s="248"/>
      <c r="L844" s="39"/>
      <c r="M844" s="39"/>
      <c r="N844" s="267"/>
      <c r="O844" s="57"/>
      <c r="P844" s="57"/>
      <c r="Q844" s="57"/>
      <c r="R844" s="57"/>
      <c r="S844" s="57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</row>
    <row r="845" spans="5:110" s="40" customFormat="1" x14ac:dyDescent="0.25">
      <c r="E845" s="39"/>
      <c r="F845" s="39"/>
      <c r="G845" s="39"/>
      <c r="H845" s="39"/>
      <c r="I845" s="539"/>
      <c r="J845" s="146"/>
      <c r="K845" s="248"/>
      <c r="L845" s="39"/>
      <c r="M845" s="39"/>
      <c r="N845" s="267"/>
      <c r="O845" s="57"/>
      <c r="P845" s="57"/>
      <c r="Q845" s="57"/>
      <c r="R845" s="57"/>
      <c r="S845" s="57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</row>
    <row r="846" spans="5:110" s="40" customFormat="1" x14ac:dyDescent="0.25">
      <c r="E846" s="39"/>
      <c r="F846" s="39"/>
      <c r="G846" s="39"/>
      <c r="H846" s="39"/>
      <c r="I846" s="539"/>
      <c r="J846" s="146"/>
      <c r="K846" s="248"/>
      <c r="L846" s="39"/>
      <c r="M846" s="39"/>
      <c r="N846" s="267"/>
      <c r="O846" s="57"/>
      <c r="P846" s="57"/>
      <c r="Q846" s="57"/>
      <c r="R846" s="57"/>
      <c r="S846" s="57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</row>
    <row r="847" spans="5:110" s="40" customFormat="1" x14ac:dyDescent="0.25">
      <c r="E847" s="39"/>
      <c r="F847" s="39"/>
      <c r="G847" s="39"/>
      <c r="H847" s="39"/>
      <c r="I847" s="539"/>
      <c r="J847" s="146"/>
      <c r="K847" s="248"/>
      <c r="L847" s="39"/>
      <c r="M847" s="39"/>
      <c r="N847" s="267"/>
      <c r="O847" s="57"/>
      <c r="P847" s="57"/>
      <c r="Q847" s="57"/>
      <c r="R847" s="57"/>
      <c r="S847" s="57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</row>
    <row r="848" spans="5:110" s="40" customFormat="1" x14ac:dyDescent="0.25">
      <c r="E848" s="39"/>
      <c r="F848" s="39"/>
      <c r="G848" s="39"/>
      <c r="H848" s="39"/>
      <c r="I848" s="539"/>
      <c r="J848" s="146"/>
      <c r="K848" s="248"/>
      <c r="L848" s="39"/>
      <c r="M848" s="39"/>
      <c r="N848" s="267"/>
      <c r="O848" s="57"/>
      <c r="P848" s="57"/>
      <c r="Q848" s="57"/>
      <c r="R848" s="57"/>
      <c r="S848" s="57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</row>
    <row r="849" spans="5:110" s="40" customFormat="1" x14ac:dyDescent="0.25">
      <c r="E849" s="39"/>
      <c r="F849" s="39"/>
      <c r="G849" s="39"/>
      <c r="H849" s="39"/>
      <c r="I849" s="539"/>
      <c r="J849" s="146"/>
      <c r="K849" s="248"/>
      <c r="L849" s="39"/>
      <c r="M849" s="39"/>
      <c r="N849" s="267"/>
      <c r="O849" s="57"/>
      <c r="P849" s="57"/>
      <c r="Q849" s="57"/>
      <c r="R849" s="57"/>
      <c r="S849" s="57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</row>
    <row r="850" spans="5:110" s="40" customFormat="1" x14ac:dyDescent="0.25">
      <c r="E850" s="39"/>
      <c r="F850" s="39"/>
      <c r="G850" s="39"/>
      <c r="H850" s="39"/>
      <c r="I850" s="539"/>
      <c r="J850" s="146"/>
      <c r="K850" s="248"/>
      <c r="L850" s="39"/>
      <c r="M850" s="39"/>
      <c r="N850" s="267"/>
      <c r="O850" s="57"/>
      <c r="P850" s="57"/>
      <c r="Q850" s="57"/>
      <c r="R850" s="57"/>
      <c r="S850" s="57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</row>
    <row r="851" spans="5:110" s="40" customFormat="1" x14ac:dyDescent="0.25">
      <c r="E851" s="39"/>
      <c r="F851" s="39"/>
      <c r="G851" s="39"/>
      <c r="H851" s="39"/>
      <c r="I851" s="539"/>
      <c r="J851" s="146"/>
      <c r="K851" s="248"/>
      <c r="L851" s="39"/>
      <c r="M851" s="39"/>
      <c r="N851" s="267"/>
      <c r="O851" s="57"/>
      <c r="P851" s="57"/>
      <c r="Q851" s="57"/>
      <c r="R851" s="57"/>
      <c r="S851" s="57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</row>
    <row r="852" spans="5:110" s="40" customFormat="1" x14ac:dyDescent="0.25">
      <c r="E852" s="39"/>
      <c r="F852" s="39"/>
      <c r="G852" s="39"/>
      <c r="H852" s="39"/>
      <c r="I852" s="539"/>
      <c r="J852" s="146"/>
      <c r="K852" s="248"/>
      <c r="L852" s="39"/>
      <c r="M852" s="39"/>
      <c r="N852" s="267"/>
      <c r="O852" s="57"/>
      <c r="P852" s="57"/>
      <c r="Q852" s="57"/>
      <c r="R852" s="57"/>
      <c r="S852" s="57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</row>
    <row r="853" spans="5:110" s="40" customFormat="1" x14ac:dyDescent="0.25">
      <c r="E853" s="39"/>
      <c r="F853" s="39"/>
      <c r="G853" s="39"/>
      <c r="H853" s="39"/>
      <c r="I853" s="539"/>
      <c r="J853" s="146"/>
      <c r="K853" s="248"/>
      <c r="L853" s="39"/>
      <c r="M853" s="39"/>
      <c r="N853" s="267"/>
      <c r="O853" s="57"/>
      <c r="P853" s="57"/>
      <c r="Q853" s="57"/>
      <c r="R853" s="57"/>
      <c r="S853" s="57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</row>
    <row r="854" spans="5:110" s="40" customFormat="1" x14ac:dyDescent="0.25">
      <c r="E854" s="39"/>
      <c r="F854" s="39"/>
      <c r="G854" s="39"/>
      <c r="H854" s="39"/>
      <c r="I854" s="539"/>
      <c r="J854" s="146"/>
      <c r="K854" s="248"/>
      <c r="L854" s="39"/>
      <c r="M854" s="39"/>
      <c r="N854" s="267"/>
      <c r="O854" s="57"/>
      <c r="P854" s="57"/>
      <c r="Q854" s="57"/>
      <c r="R854" s="57"/>
      <c r="S854" s="57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</row>
    <row r="855" spans="5:110" s="40" customFormat="1" x14ac:dyDescent="0.25">
      <c r="E855" s="39"/>
      <c r="F855" s="39"/>
      <c r="G855" s="39"/>
      <c r="H855" s="39"/>
      <c r="I855" s="539"/>
      <c r="J855" s="146"/>
      <c r="K855" s="248"/>
      <c r="L855" s="39"/>
      <c r="M855" s="39"/>
      <c r="N855" s="267"/>
      <c r="O855" s="57"/>
      <c r="P855" s="57"/>
      <c r="Q855" s="57"/>
      <c r="R855" s="57"/>
      <c r="S855" s="57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</row>
    <row r="856" spans="5:110" s="40" customFormat="1" x14ac:dyDescent="0.25">
      <c r="E856" s="39"/>
      <c r="F856" s="39"/>
      <c r="G856" s="39"/>
      <c r="H856" s="39"/>
      <c r="I856" s="539"/>
      <c r="J856" s="146"/>
      <c r="K856" s="248"/>
      <c r="L856" s="39"/>
      <c r="M856" s="39"/>
      <c r="N856" s="267"/>
      <c r="O856" s="57"/>
      <c r="P856" s="57"/>
      <c r="Q856" s="57"/>
      <c r="R856" s="57"/>
      <c r="S856" s="57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</row>
    <row r="857" spans="5:110" s="40" customFormat="1" x14ac:dyDescent="0.25">
      <c r="E857" s="39"/>
      <c r="F857" s="39"/>
      <c r="G857" s="39"/>
      <c r="H857" s="39"/>
      <c r="I857" s="539"/>
      <c r="J857" s="146"/>
      <c r="K857" s="248"/>
      <c r="L857" s="39"/>
      <c r="M857" s="39"/>
      <c r="N857" s="267"/>
      <c r="O857" s="57"/>
      <c r="P857" s="57"/>
      <c r="Q857" s="57"/>
      <c r="R857" s="57"/>
      <c r="S857" s="57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</row>
    <row r="858" spans="5:110" s="40" customFormat="1" x14ac:dyDescent="0.25">
      <c r="E858" s="39"/>
      <c r="F858" s="39"/>
      <c r="G858" s="39"/>
      <c r="H858" s="39"/>
      <c r="I858" s="539"/>
      <c r="J858" s="146"/>
      <c r="K858" s="248"/>
      <c r="L858" s="39"/>
      <c r="M858" s="39"/>
      <c r="N858" s="267"/>
      <c r="O858" s="57"/>
      <c r="P858" s="57"/>
      <c r="Q858" s="57"/>
      <c r="R858" s="57"/>
      <c r="S858" s="57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</row>
    <row r="859" spans="5:110" s="40" customFormat="1" x14ac:dyDescent="0.25">
      <c r="E859" s="39"/>
      <c r="F859" s="39"/>
      <c r="G859" s="39"/>
      <c r="H859" s="39"/>
      <c r="I859" s="539"/>
      <c r="J859" s="146"/>
      <c r="K859" s="248"/>
      <c r="L859" s="39"/>
      <c r="M859" s="39"/>
      <c r="N859" s="267"/>
      <c r="O859" s="57"/>
      <c r="P859" s="57"/>
      <c r="Q859" s="57"/>
      <c r="R859" s="57"/>
      <c r="S859" s="57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</row>
    <row r="860" spans="5:110" s="40" customFormat="1" x14ac:dyDescent="0.25">
      <c r="E860" s="39"/>
      <c r="F860" s="39"/>
      <c r="G860" s="39"/>
      <c r="H860" s="39"/>
      <c r="I860" s="539"/>
      <c r="J860" s="146"/>
      <c r="K860" s="248"/>
      <c r="L860" s="39"/>
      <c r="M860" s="39"/>
      <c r="N860" s="267"/>
      <c r="O860" s="57"/>
      <c r="P860" s="57"/>
      <c r="Q860" s="57"/>
      <c r="R860" s="57"/>
      <c r="S860" s="57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</row>
    <row r="861" spans="5:110" s="40" customFormat="1" x14ac:dyDescent="0.25">
      <c r="E861" s="39"/>
      <c r="F861" s="39"/>
      <c r="G861" s="39"/>
      <c r="H861" s="39"/>
      <c r="I861" s="539"/>
      <c r="J861" s="146"/>
      <c r="K861" s="248"/>
      <c r="L861" s="39"/>
      <c r="M861" s="39"/>
      <c r="N861" s="267"/>
      <c r="O861" s="57"/>
      <c r="P861" s="57"/>
      <c r="Q861" s="57"/>
      <c r="R861" s="57"/>
      <c r="S861" s="57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</row>
    <row r="862" spans="5:110" s="40" customFormat="1" x14ac:dyDescent="0.25">
      <c r="E862" s="39"/>
      <c r="F862" s="39"/>
      <c r="G862" s="39"/>
      <c r="H862" s="39"/>
      <c r="I862" s="539"/>
      <c r="J862" s="146"/>
      <c r="K862" s="248"/>
      <c r="L862" s="39"/>
      <c r="M862" s="39"/>
      <c r="N862" s="267"/>
      <c r="O862" s="57"/>
      <c r="P862" s="57"/>
      <c r="Q862" s="57"/>
      <c r="R862" s="57"/>
      <c r="S862" s="57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</row>
    <row r="863" spans="5:110" s="40" customFormat="1" x14ac:dyDescent="0.25">
      <c r="E863" s="39"/>
      <c r="F863" s="39"/>
      <c r="G863" s="39"/>
      <c r="H863" s="39"/>
      <c r="I863" s="539"/>
      <c r="J863" s="146"/>
      <c r="K863" s="248"/>
      <c r="L863" s="39"/>
      <c r="M863" s="39"/>
      <c r="N863" s="267"/>
      <c r="O863" s="57"/>
      <c r="P863" s="57"/>
      <c r="Q863" s="57"/>
      <c r="R863" s="57"/>
      <c r="S863" s="57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</row>
    <row r="864" spans="5:110" s="40" customFormat="1" x14ac:dyDescent="0.25">
      <c r="E864" s="39"/>
      <c r="F864" s="39"/>
      <c r="G864" s="39"/>
      <c r="H864" s="39"/>
      <c r="I864" s="539"/>
      <c r="J864" s="146"/>
      <c r="K864" s="248"/>
      <c r="L864" s="39"/>
      <c r="M864" s="39"/>
      <c r="N864" s="267"/>
      <c r="O864" s="57"/>
      <c r="P864" s="57"/>
      <c r="Q864" s="57"/>
      <c r="R864" s="57"/>
      <c r="S864" s="57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</row>
    <row r="865" spans="5:110" s="40" customFormat="1" x14ac:dyDescent="0.25">
      <c r="E865" s="39"/>
      <c r="F865" s="39"/>
      <c r="G865" s="39"/>
      <c r="H865" s="39"/>
      <c r="I865" s="539"/>
      <c r="J865" s="146"/>
      <c r="K865" s="248"/>
      <c r="L865" s="39"/>
      <c r="M865" s="39"/>
      <c r="N865" s="267"/>
      <c r="O865" s="57"/>
      <c r="P865" s="57"/>
      <c r="Q865" s="57"/>
      <c r="R865" s="57"/>
      <c r="S865" s="57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</row>
    <row r="866" spans="5:110" s="40" customFormat="1" x14ac:dyDescent="0.25">
      <c r="E866" s="39"/>
      <c r="F866" s="39"/>
      <c r="G866" s="39"/>
      <c r="H866" s="39"/>
      <c r="I866" s="539"/>
      <c r="J866" s="146"/>
      <c r="K866" s="248"/>
      <c r="L866" s="39"/>
      <c r="M866" s="39"/>
      <c r="N866" s="267"/>
      <c r="O866" s="57"/>
      <c r="P866" s="57"/>
      <c r="Q866" s="57"/>
      <c r="R866" s="57"/>
      <c r="S866" s="57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</row>
    <row r="867" spans="5:110" s="40" customFormat="1" x14ac:dyDescent="0.25">
      <c r="E867" s="39"/>
      <c r="F867" s="39"/>
      <c r="G867" s="39"/>
      <c r="H867" s="39"/>
      <c r="I867" s="539"/>
      <c r="J867" s="146"/>
      <c r="K867" s="248"/>
      <c r="L867" s="39"/>
      <c r="M867" s="39"/>
      <c r="N867" s="267"/>
      <c r="O867" s="57"/>
      <c r="P867" s="57"/>
      <c r="Q867" s="57"/>
      <c r="R867" s="57"/>
      <c r="S867" s="57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</row>
    <row r="868" spans="5:110" s="40" customFormat="1" x14ac:dyDescent="0.25">
      <c r="E868" s="39"/>
      <c r="F868" s="39"/>
      <c r="G868" s="39"/>
      <c r="H868" s="39"/>
      <c r="I868" s="539"/>
      <c r="J868" s="146"/>
      <c r="K868" s="248"/>
      <c r="L868" s="39"/>
      <c r="M868" s="39"/>
      <c r="N868" s="267"/>
      <c r="O868" s="57"/>
      <c r="P868" s="57"/>
      <c r="Q868" s="57"/>
      <c r="R868" s="57"/>
      <c r="S868" s="57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</row>
    <row r="869" spans="5:110" s="40" customFormat="1" x14ac:dyDescent="0.25">
      <c r="E869" s="39"/>
      <c r="F869" s="39"/>
      <c r="G869" s="39"/>
      <c r="H869" s="39"/>
      <c r="I869" s="539"/>
      <c r="J869" s="146"/>
      <c r="K869" s="248"/>
      <c r="L869" s="39"/>
      <c r="M869" s="39"/>
      <c r="N869" s="267"/>
      <c r="O869" s="57"/>
      <c r="P869" s="57"/>
      <c r="Q869" s="57"/>
      <c r="R869" s="57"/>
      <c r="S869" s="57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</row>
    <row r="870" spans="5:110" s="40" customFormat="1" x14ac:dyDescent="0.25">
      <c r="E870" s="39"/>
      <c r="F870" s="39"/>
      <c r="G870" s="39"/>
      <c r="H870" s="39"/>
      <c r="I870" s="539"/>
      <c r="J870" s="146"/>
      <c r="K870" s="248"/>
      <c r="L870" s="39"/>
      <c r="M870" s="39"/>
      <c r="N870" s="267"/>
      <c r="O870" s="57"/>
      <c r="P870" s="57"/>
      <c r="Q870" s="57"/>
      <c r="R870" s="57"/>
      <c r="S870" s="57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</row>
    <row r="871" spans="5:110" s="40" customFormat="1" x14ac:dyDescent="0.25">
      <c r="E871" s="39"/>
      <c r="F871" s="39"/>
      <c r="G871" s="39"/>
      <c r="H871" s="39"/>
      <c r="I871" s="539"/>
      <c r="J871" s="146"/>
      <c r="K871" s="248"/>
      <c r="L871" s="39"/>
      <c r="M871" s="39"/>
      <c r="N871" s="267"/>
      <c r="O871" s="57"/>
      <c r="P871" s="57"/>
      <c r="Q871" s="57"/>
      <c r="R871" s="57"/>
      <c r="S871" s="57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</row>
    <row r="872" spans="5:110" s="40" customFormat="1" x14ac:dyDescent="0.25">
      <c r="E872" s="39"/>
      <c r="F872" s="39"/>
      <c r="G872" s="39"/>
      <c r="H872" s="39"/>
      <c r="I872" s="539"/>
      <c r="J872" s="146"/>
      <c r="K872" s="248"/>
      <c r="L872" s="39"/>
      <c r="M872" s="39"/>
      <c r="N872" s="267"/>
      <c r="O872" s="57"/>
      <c r="P872" s="57"/>
      <c r="Q872" s="57"/>
      <c r="R872" s="57"/>
      <c r="S872" s="57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</row>
    <row r="873" spans="5:110" s="40" customFormat="1" x14ac:dyDescent="0.25">
      <c r="E873" s="39"/>
      <c r="F873" s="39"/>
      <c r="G873" s="39"/>
      <c r="H873" s="39"/>
      <c r="I873" s="539"/>
      <c r="J873" s="146"/>
      <c r="K873" s="248"/>
      <c r="L873" s="39"/>
      <c r="M873" s="39"/>
      <c r="N873" s="267"/>
      <c r="O873" s="57"/>
      <c r="P873" s="57"/>
      <c r="Q873" s="57"/>
      <c r="R873" s="57"/>
      <c r="S873" s="57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</row>
    <row r="874" spans="5:110" s="40" customFormat="1" x14ac:dyDescent="0.25">
      <c r="E874" s="39"/>
      <c r="F874" s="39"/>
      <c r="G874" s="39"/>
      <c r="H874" s="39"/>
      <c r="I874" s="539"/>
      <c r="J874" s="146"/>
      <c r="K874" s="248"/>
      <c r="L874" s="39"/>
      <c r="M874" s="39"/>
      <c r="N874" s="267"/>
      <c r="O874" s="57"/>
      <c r="P874" s="57"/>
      <c r="Q874" s="57"/>
      <c r="R874" s="57"/>
      <c r="S874" s="57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</row>
    <row r="875" spans="5:110" s="40" customFormat="1" x14ac:dyDescent="0.25">
      <c r="E875" s="39"/>
      <c r="F875" s="39"/>
      <c r="G875" s="39"/>
      <c r="H875" s="39"/>
      <c r="I875" s="539"/>
      <c r="J875" s="146"/>
      <c r="K875" s="248"/>
      <c r="L875" s="39"/>
      <c r="M875" s="39"/>
      <c r="N875" s="267"/>
      <c r="O875" s="57"/>
      <c r="P875" s="57"/>
      <c r="Q875" s="57"/>
      <c r="R875" s="57"/>
      <c r="S875" s="57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</row>
    <row r="876" spans="5:110" s="40" customFormat="1" x14ac:dyDescent="0.25">
      <c r="E876" s="39"/>
      <c r="F876" s="39"/>
      <c r="G876" s="39"/>
      <c r="H876" s="39"/>
      <c r="I876" s="539"/>
      <c r="J876" s="146"/>
      <c r="K876" s="248"/>
      <c r="L876" s="39"/>
      <c r="M876" s="39"/>
      <c r="N876" s="267"/>
      <c r="O876" s="57"/>
      <c r="P876" s="57"/>
      <c r="Q876" s="57"/>
      <c r="R876" s="57"/>
      <c r="S876" s="57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</row>
    <row r="877" spans="5:110" s="40" customFormat="1" x14ac:dyDescent="0.25">
      <c r="E877" s="39"/>
      <c r="F877" s="39"/>
      <c r="G877" s="39"/>
      <c r="H877" s="39"/>
      <c r="I877" s="539"/>
      <c r="J877" s="146"/>
      <c r="K877" s="248"/>
      <c r="L877" s="39"/>
      <c r="M877" s="39"/>
      <c r="N877" s="267"/>
      <c r="O877" s="57"/>
      <c r="P877" s="57"/>
      <c r="Q877" s="57"/>
      <c r="R877" s="57"/>
      <c r="S877" s="57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</row>
    <row r="878" spans="5:110" s="40" customFormat="1" x14ac:dyDescent="0.25">
      <c r="E878" s="39"/>
      <c r="F878" s="39"/>
      <c r="G878" s="39"/>
      <c r="H878" s="39"/>
      <c r="I878" s="539"/>
      <c r="J878" s="146"/>
      <c r="K878" s="248"/>
      <c r="L878" s="39"/>
      <c r="M878" s="39"/>
      <c r="N878" s="267"/>
      <c r="O878" s="57"/>
      <c r="P878" s="57"/>
      <c r="Q878" s="57"/>
      <c r="R878" s="57"/>
      <c r="S878" s="57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</row>
    <row r="879" spans="5:110" s="40" customFormat="1" x14ac:dyDescent="0.25">
      <c r="E879" s="39"/>
      <c r="F879" s="39"/>
      <c r="G879" s="39"/>
      <c r="H879" s="39"/>
      <c r="I879" s="539"/>
      <c r="J879" s="146"/>
      <c r="K879" s="248"/>
      <c r="L879" s="39"/>
      <c r="M879" s="39"/>
      <c r="N879" s="267"/>
      <c r="O879" s="57"/>
      <c r="P879" s="57"/>
      <c r="Q879" s="57"/>
      <c r="R879" s="57"/>
      <c r="S879" s="57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</row>
    <row r="880" spans="5:110" s="40" customFormat="1" x14ac:dyDescent="0.25">
      <c r="E880" s="39"/>
      <c r="F880" s="39"/>
      <c r="G880" s="39"/>
      <c r="H880" s="39"/>
      <c r="I880" s="539"/>
      <c r="J880" s="146"/>
      <c r="K880" s="248"/>
      <c r="L880" s="39"/>
      <c r="M880" s="39"/>
      <c r="N880" s="267"/>
      <c r="O880" s="57"/>
      <c r="P880" s="57"/>
      <c r="Q880" s="57"/>
      <c r="R880" s="57"/>
      <c r="S880" s="57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</row>
    <row r="881" spans="5:110" s="40" customFormat="1" x14ac:dyDescent="0.25">
      <c r="E881" s="39"/>
      <c r="F881" s="39"/>
      <c r="G881" s="39"/>
      <c r="H881" s="39"/>
      <c r="I881" s="539"/>
      <c r="J881" s="146"/>
      <c r="K881" s="248"/>
      <c r="L881" s="39"/>
      <c r="M881" s="39"/>
      <c r="N881" s="267"/>
      <c r="O881" s="57"/>
      <c r="P881" s="57"/>
      <c r="Q881" s="57"/>
      <c r="R881" s="57"/>
      <c r="S881" s="57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</row>
    <row r="882" spans="5:110" s="40" customFormat="1" x14ac:dyDescent="0.25">
      <c r="E882" s="39"/>
      <c r="F882" s="39"/>
      <c r="G882" s="39"/>
      <c r="H882" s="39"/>
      <c r="I882" s="539"/>
      <c r="J882" s="146"/>
      <c r="K882" s="248"/>
      <c r="L882" s="39"/>
      <c r="M882" s="39"/>
      <c r="N882" s="267"/>
      <c r="O882" s="57"/>
      <c r="P882" s="57"/>
      <c r="Q882" s="57"/>
      <c r="R882" s="57"/>
      <c r="S882" s="57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</row>
    <row r="883" spans="5:110" s="40" customFormat="1" x14ac:dyDescent="0.25">
      <c r="E883" s="39"/>
      <c r="F883" s="39"/>
      <c r="G883" s="39"/>
      <c r="H883" s="39"/>
      <c r="I883" s="539"/>
      <c r="J883" s="146"/>
      <c r="K883" s="248"/>
      <c r="L883" s="39"/>
      <c r="M883" s="39"/>
      <c r="N883" s="267"/>
      <c r="O883" s="57"/>
      <c r="P883" s="57"/>
      <c r="Q883" s="57"/>
      <c r="R883" s="57"/>
      <c r="S883" s="57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</row>
    <row r="884" spans="5:110" s="40" customFormat="1" x14ac:dyDescent="0.25">
      <c r="E884" s="39"/>
      <c r="F884" s="39"/>
      <c r="G884" s="39"/>
      <c r="H884" s="39"/>
      <c r="I884" s="539"/>
      <c r="J884" s="146"/>
      <c r="K884" s="248"/>
      <c r="L884" s="39"/>
      <c r="M884" s="39"/>
      <c r="N884" s="267"/>
      <c r="O884" s="57"/>
      <c r="P884" s="57"/>
      <c r="Q884" s="57"/>
      <c r="R884" s="57"/>
      <c r="S884" s="57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</row>
    <row r="885" spans="5:110" s="40" customFormat="1" x14ac:dyDescent="0.25">
      <c r="E885" s="39"/>
      <c r="F885" s="39"/>
      <c r="G885" s="39"/>
      <c r="H885" s="39"/>
      <c r="I885" s="539"/>
      <c r="J885" s="146"/>
      <c r="K885" s="248"/>
      <c r="L885" s="39"/>
      <c r="M885" s="39"/>
      <c r="N885" s="267"/>
      <c r="O885" s="57"/>
      <c r="P885" s="57"/>
      <c r="Q885" s="57"/>
      <c r="R885" s="57"/>
      <c r="S885" s="57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</row>
    <row r="886" spans="5:110" s="40" customFormat="1" x14ac:dyDescent="0.25">
      <c r="E886" s="39"/>
      <c r="F886" s="39"/>
      <c r="G886" s="39"/>
      <c r="H886" s="39"/>
      <c r="I886" s="539"/>
      <c r="J886" s="146"/>
      <c r="K886" s="248"/>
      <c r="L886" s="39"/>
      <c r="M886" s="39"/>
      <c r="N886" s="267"/>
      <c r="O886" s="57"/>
      <c r="P886" s="57"/>
      <c r="Q886" s="57"/>
      <c r="R886" s="57"/>
      <c r="S886" s="57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</row>
    <row r="887" spans="5:110" s="40" customFormat="1" x14ac:dyDescent="0.25">
      <c r="E887" s="39"/>
      <c r="F887" s="39"/>
      <c r="G887" s="39"/>
      <c r="H887" s="39"/>
      <c r="I887" s="539"/>
      <c r="J887" s="146"/>
      <c r="K887" s="248"/>
      <c r="L887" s="39"/>
      <c r="M887" s="39"/>
      <c r="N887" s="267"/>
      <c r="O887" s="57"/>
      <c r="P887" s="57"/>
      <c r="Q887" s="57"/>
      <c r="R887" s="57"/>
      <c r="S887" s="57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</row>
    <row r="888" spans="5:110" s="40" customFormat="1" x14ac:dyDescent="0.25">
      <c r="E888" s="39"/>
      <c r="F888" s="39"/>
      <c r="G888" s="39"/>
      <c r="H888" s="39"/>
      <c r="I888" s="539"/>
      <c r="J888" s="146"/>
      <c r="K888" s="248"/>
      <c r="L888" s="39"/>
      <c r="M888" s="39"/>
      <c r="N888" s="267"/>
      <c r="O888" s="57"/>
      <c r="P888" s="57"/>
      <c r="Q888" s="57"/>
      <c r="R888" s="57"/>
      <c r="S888" s="57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</row>
    <row r="889" spans="5:110" s="40" customFormat="1" x14ac:dyDescent="0.25">
      <c r="E889" s="39"/>
      <c r="F889" s="39"/>
      <c r="G889" s="39"/>
      <c r="H889" s="39"/>
      <c r="I889" s="539"/>
      <c r="J889" s="146"/>
      <c r="K889" s="248"/>
      <c r="L889" s="39"/>
      <c r="M889" s="39"/>
      <c r="N889" s="267"/>
      <c r="O889" s="57"/>
      <c r="P889" s="57"/>
      <c r="Q889" s="57"/>
      <c r="R889" s="57"/>
      <c r="S889" s="57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</row>
    <row r="890" spans="5:110" s="40" customFormat="1" x14ac:dyDescent="0.25">
      <c r="E890" s="39"/>
      <c r="F890" s="39"/>
      <c r="G890" s="39"/>
      <c r="H890" s="39"/>
      <c r="I890" s="539"/>
      <c r="J890" s="146"/>
      <c r="K890" s="248"/>
      <c r="L890" s="39"/>
      <c r="M890" s="39"/>
      <c r="N890" s="267"/>
      <c r="O890" s="57"/>
      <c r="P890" s="57"/>
      <c r="Q890" s="57"/>
      <c r="R890" s="57"/>
      <c r="S890" s="57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</row>
    <row r="891" spans="5:110" s="40" customFormat="1" x14ac:dyDescent="0.25">
      <c r="E891" s="39"/>
      <c r="F891" s="39"/>
      <c r="G891" s="39"/>
      <c r="H891" s="39"/>
      <c r="I891" s="539"/>
      <c r="J891" s="146"/>
      <c r="K891" s="248"/>
      <c r="L891" s="39"/>
      <c r="M891" s="39"/>
      <c r="N891" s="267"/>
      <c r="O891" s="57"/>
      <c r="P891" s="57"/>
      <c r="Q891" s="57"/>
      <c r="R891" s="57"/>
      <c r="S891" s="57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</row>
    <row r="892" spans="5:110" s="40" customFormat="1" x14ac:dyDescent="0.25">
      <c r="E892" s="39"/>
      <c r="F892" s="39"/>
      <c r="G892" s="39"/>
      <c r="H892" s="39"/>
      <c r="I892" s="539"/>
      <c r="J892" s="146"/>
      <c r="K892" s="248"/>
      <c r="L892" s="39"/>
      <c r="M892" s="39"/>
      <c r="N892" s="267"/>
      <c r="O892" s="57"/>
      <c r="P892" s="57"/>
      <c r="Q892" s="57"/>
      <c r="R892" s="57"/>
      <c r="S892" s="57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</row>
    <row r="893" spans="5:110" s="40" customFormat="1" x14ac:dyDescent="0.25">
      <c r="E893" s="39"/>
      <c r="F893" s="39"/>
      <c r="G893" s="39"/>
      <c r="H893" s="39"/>
      <c r="I893" s="539"/>
      <c r="J893" s="146"/>
      <c r="K893" s="248"/>
      <c r="L893" s="39"/>
      <c r="M893" s="39"/>
      <c r="N893" s="267"/>
      <c r="O893" s="57"/>
      <c r="P893" s="57"/>
      <c r="Q893" s="57"/>
      <c r="R893" s="57"/>
      <c r="S893" s="57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</row>
    <row r="894" spans="5:110" s="40" customFormat="1" x14ac:dyDescent="0.25">
      <c r="E894" s="39"/>
      <c r="F894" s="39"/>
      <c r="G894" s="39"/>
      <c r="H894" s="39"/>
      <c r="I894" s="539"/>
      <c r="J894" s="146"/>
      <c r="K894" s="248"/>
      <c r="L894" s="39"/>
      <c r="M894" s="39"/>
      <c r="N894" s="267"/>
      <c r="O894" s="57"/>
      <c r="P894" s="57"/>
      <c r="Q894" s="57"/>
      <c r="R894" s="57"/>
      <c r="S894" s="57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</row>
    <row r="895" spans="5:110" s="40" customFormat="1" x14ac:dyDescent="0.25">
      <c r="E895" s="39"/>
      <c r="F895" s="39"/>
      <c r="G895" s="39"/>
      <c r="H895" s="39"/>
      <c r="I895" s="539"/>
      <c r="J895" s="146"/>
      <c r="K895" s="248"/>
      <c r="L895" s="39"/>
      <c r="M895" s="39"/>
      <c r="N895" s="267"/>
      <c r="O895" s="57"/>
      <c r="P895" s="57"/>
      <c r="Q895" s="57"/>
      <c r="R895" s="57"/>
      <c r="S895" s="57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</row>
    <row r="896" spans="5:110" s="40" customFormat="1" x14ac:dyDescent="0.25">
      <c r="E896" s="39"/>
      <c r="F896" s="39"/>
      <c r="G896" s="39"/>
      <c r="H896" s="39"/>
      <c r="I896" s="539"/>
      <c r="J896" s="146"/>
      <c r="K896" s="248"/>
      <c r="L896" s="39"/>
      <c r="M896" s="39"/>
      <c r="N896" s="267"/>
      <c r="O896" s="57"/>
      <c r="P896" s="57"/>
      <c r="Q896" s="57"/>
      <c r="R896" s="57"/>
      <c r="S896" s="57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</row>
    <row r="897" spans="5:110" s="40" customFormat="1" x14ac:dyDescent="0.25">
      <c r="E897" s="39"/>
      <c r="F897" s="39"/>
      <c r="G897" s="39"/>
      <c r="H897" s="39"/>
      <c r="I897" s="539"/>
      <c r="J897" s="146"/>
      <c r="K897" s="248"/>
      <c r="L897" s="39"/>
      <c r="M897" s="39"/>
      <c r="N897" s="267"/>
      <c r="O897" s="57"/>
      <c r="P897" s="57"/>
      <c r="Q897" s="57"/>
      <c r="R897" s="57"/>
      <c r="S897" s="57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</row>
    <row r="898" spans="5:110" s="40" customFormat="1" x14ac:dyDescent="0.25">
      <c r="E898" s="39"/>
      <c r="F898" s="39"/>
      <c r="G898" s="39"/>
      <c r="H898" s="39"/>
      <c r="I898" s="539"/>
      <c r="J898" s="146"/>
      <c r="K898" s="248"/>
      <c r="L898" s="39"/>
      <c r="M898" s="39"/>
      <c r="N898" s="267"/>
      <c r="O898" s="57"/>
      <c r="P898" s="57"/>
      <c r="Q898" s="57"/>
      <c r="R898" s="57"/>
      <c r="S898" s="57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</row>
    <row r="899" spans="5:110" s="40" customFormat="1" x14ac:dyDescent="0.25">
      <c r="E899" s="39"/>
      <c r="F899" s="39"/>
      <c r="G899" s="39"/>
      <c r="H899" s="39"/>
      <c r="I899" s="539"/>
      <c r="J899" s="146"/>
      <c r="K899" s="248"/>
      <c r="L899" s="39"/>
      <c r="M899" s="39"/>
      <c r="N899" s="267"/>
      <c r="O899" s="57"/>
      <c r="P899" s="57"/>
      <c r="Q899" s="57"/>
      <c r="R899" s="57"/>
      <c r="S899" s="57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</row>
    <row r="900" spans="5:110" s="40" customFormat="1" x14ac:dyDescent="0.25">
      <c r="E900" s="39"/>
      <c r="F900" s="39"/>
      <c r="G900" s="39"/>
      <c r="H900" s="39"/>
      <c r="I900" s="539"/>
      <c r="J900" s="146"/>
      <c r="K900" s="248"/>
      <c r="L900" s="39"/>
      <c r="M900" s="39"/>
      <c r="N900" s="267"/>
      <c r="O900" s="57"/>
      <c r="P900" s="57"/>
      <c r="Q900" s="57"/>
      <c r="R900" s="57"/>
      <c r="S900" s="57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</row>
    <row r="901" spans="5:110" s="40" customFormat="1" x14ac:dyDescent="0.25">
      <c r="E901" s="39"/>
      <c r="F901" s="39"/>
      <c r="G901" s="39"/>
      <c r="H901" s="39"/>
      <c r="I901" s="539"/>
      <c r="J901" s="146"/>
      <c r="K901" s="248"/>
      <c r="L901" s="39"/>
      <c r="M901" s="39"/>
      <c r="N901" s="267"/>
      <c r="O901" s="57"/>
      <c r="P901" s="57"/>
      <c r="Q901" s="57"/>
      <c r="R901" s="57"/>
      <c r="S901" s="57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</row>
    <row r="902" spans="5:110" s="40" customFormat="1" x14ac:dyDescent="0.25">
      <c r="E902" s="39"/>
      <c r="F902" s="39"/>
      <c r="G902" s="39"/>
      <c r="H902" s="39"/>
      <c r="I902" s="539"/>
      <c r="J902" s="146"/>
      <c r="K902" s="248"/>
      <c r="L902" s="39"/>
      <c r="M902" s="39"/>
      <c r="N902" s="267"/>
      <c r="O902" s="57"/>
      <c r="P902" s="57"/>
      <c r="Q902" s="57"/>
      <c r="R902" s="57"/>
      <c r="S902" s="57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</row>
    <row r="903" spans="5:110" s="40" customFormat="1" x14ac:dyDescent="0.25">
      <c r="E903" s="39"/>
      <c r="F903" s="39"/>
      <c r="G903" s="39"/>
      <c r="H903" s="39"/>
      <c r="I903" s="539"/>
      <c r="J903" s="146"/>
      <c r="K903" s="248"/>
      <c r="L903" s="39"/>
      <c r="M903" s="39"/>
      <c r="N903" s="267"/>
      <c r="O903" s="57"/>
      <c r="P903" s="57"/>
      <c r="Q903" s="57"/>
      <c r="R903" s="57"/>
      <c r="S903" s="57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</row>
    <row r="904" spans="5:110" s="40" customFormat="1" x14ac:dyDescent="0.25">
      <c r="E904" s="39"/>
      <c r="F904" s="39"/>
      <c r="G904" s="39"/>
      <c r="H904" s="39"/>
      <c r="I904" s="539"/>
      <c r="J904" s="146"/>
      <c r="K904" s="248"/>
      <c r="L904" s="39"/>
      <c r="M904" s="39"/>
      <c r="N904" s="267"/>
      <c r="O904" s="57"/>
      <c r="P904" s="57"/>
      <c r="Q904" s="57"/>
      <c r="R904" s="57"/>
      <c r="S904" s="57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</row>
    <row r="905" spans="5:110" s="40" customFormat="1" x14ac:dyDescent="0.25">
      <c r="E905" s="39"/>
      <c r="F905" s="39"/>
      <c r="G905" s="39"/>
      <c r="H905" s="39"/>
      <c r="I905" s="539"/>
      <c r="J905" s="146"/>
      <c r="K905" s="248"/>
      <c r="L905" s="39"/>
      <c r="M905" s="39"/>
      <c r="N905" s="267"/>
      <c r="O905" s="57"/>
      <c r="P905" s="57"/>
      <c r="Q905" s="57"/>
      <c r="R905" s="57"/>
      <c r="S905" s="57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</row>
    <row r="906" spans="5:110" s="40" customFormat="1" x14ac:dyDescent="0.25">
      <c r="E906" s="39"/>
      <c r="F906" s="39"/>
      <c r="G906" s="39"/>
      <c r="H906" s="39"/>
      <c r="I906" s="539"/>
      <c r="J906" s="146"/>
      <c r="K906" s="248"/>
      <c r="L906" s="39"/>
      <c r="M906" s="39"/>
      <c r="N906" s="267"/>
      <c r="O906" s="57"/>
      <c r="P906" s="57"/>
      <c r="Q906" s="57"/>
      <c r="R906" s="57"/>
      <c r="S906" s="57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</row>
    <row r="907" spans="5:110" s="40" customFormat="1" x14ac:dyDescent="0.25">
      <c r="E907" s="39"/>
      <c r="F907" s="39"/>
      <c r="G907" s="39"/>
      <c r="H907" s="39"/>
      <c r="I907" s="539"/>
      <c r="J907" s="146"/>
      <c r="K907" s="248"/>
      <c r="L907" s="39"/>
      <c r="M907" s="39"/>
      <c r="N907" s="267"/>
      <c r="O907" s="57"/>
      <c r="P907" s="57"/>
      <c r="Q907" s="57"/>
      <c r="R907" s="57"/>
      <c r="S907" s="57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</row>
    <row r="908" spans="5:110" s="40" customFormat="1" x14ac:dyDescent="0.25">
      <c r="E908" s="39"/>
      <c r="F908" s="39"/>
      <c r="G908" s="39"/>
      <c r="H908" s="39"/>
      <c r="I908" s="539"/>
      <c r="J908" s="146"/>
      <c r="K908" s="248"/>
      <c r="L908" s="39"/>
      <c r="M908" s="39"/>
      <c r="N908" s="267"/>
      <c r="O908" s="57"/>
      <c r="P908" s="57"/>
      <c r="Q908" s="57"/>
      <c r="R908" s="57"/>
      <c r="S908" s="57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</row>
    <row r="909" spans="5:110" s="40" customFormat="1" x14ac:dyDescent="0.25">
      <c r="E909" s="39"/>
      <c r="F909" s="39"/>
      <c r="G909" s="39"/>
      <c r="H909" s="39"/>
      <c r="I909" s="539"/>
      <c r="J909" s="146"/>
      <c r="K909" s="248"/>
      <c r="L909" s="39"/>
      <c r="M909" s="39"/>
      <c r="N909" s="267"/>
      <c r="O909" s="57"/>
      <c r="P909" s="57"/>
      <c r="Q909" s="57"/>
      <c r="R909" s="57"/>
      <c r="S909" s="57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</row>
    <row r="910" spans="5:110" s="40" customFormat="1" x14ac:dyDescent="0.25">
      <c r="E910" s="39"/>
      <c r="F910" s="39"/>
      <c r="G910" s="39"/>
      <c r="H910" s="39"/>
      <c r="I910" s="539"/>
      <c r="J910" s="146"/>
      <c r="K910" s="248"/>
      <c r="L910" s="39"/>
      <c r="M910" s="39"/>
      <c r="N910" s="267"/>
      <c r="O910" s="57"/>
      <c r="P910" s="57"/>
      <c r="Q910" s="57"/>
      <c r="R910" s="57"/>
      <c r="S910" s="57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</row>
    <row r="911" spans="5:110" s="40" customFormat="1" x14ac:dyDescent="0.25">
      <c r="E911" s="39"/>
      <c r="F911" s="39"/>
      <c r="G911" s="39"/>
      <c r="H911" s="39"/>
      <c r="I911" s="539"/>
      <c r="J911" s="146"/>
      <c r="K911" s="248"/>
      <c r="L911" s="39"/>
      <c r="M911" s="39"/>
      <c r="N911" s="267"/>
      <c r="O911" s="57"/>
      <c r="P911" s="57"/>
      <c r="Q911" s="57"/>
      <c r="R911" s="57"/>
      <c r="S911" s="57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</row>
    <row r="912" spans="5:110" s="40" customFormat="1" x14ac:dyDescent="0.25">
      <c r="E912" s="39"/>
      <c r="F912" s="39"/>
      <c r="G912" s="39"/>
      <c r="H912" s="39"/>
      <c r="I912" s="539"/>
      <c r="J912" s="146"/>
      <c r="K912" s="248"/>
      <c r="L912" s="39"/>
      <c r="M912" s="39"/>
      <c r="N912" s="267"/>
      <c r="O912" s="57"/>
      <c r="P912" s="57"/>
      <c r="Q912" s="57"/>
      <c r="R912" s="57"/>
      <c r="S912" s="57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</row>
    <row r="913" spans="5:110" s="40" customFormat="1" x14ac:dyDescent="0.25">
      <c r="E913" s="39"/>
      <c r="F913" s="39"/>
      <c r="G913" s="39"/>
      <c r="H913" s="39"/>
      <c r="I913" s="539"/>
      <c r="J913" s="146"/>
      <c r="K913" s="248"/>
      <c r="L913" s="39"/>
      <c r="M913" s="39"/>
      <c r="N913" s="267"/>
      <c r="O913" s="57"/>
      <c r="P913" s="57"/>
      <c r="Q913" s="57"/>
      <c r="R913" s="57"/>
      <c r="S913" s="57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</row>
    <row r="914" spans="5:110" s="40" customFormat="1" x14ac:dyDescent="0.25">
      <c r="E914" s="39"/>
      <c r="F914" s="39"/>
      <c r="G914" s="39"/>
      <c r="H914" s="39"/>
      <c r="I914" s="539"/>
      <c r="J914" s="146"/>
      <c r="K914" s="248"/>
      <c r="L914" s="39"/>
      <c r="M914" s="39"/>
      <c r="N914" s="267"/>
      <c r="O914" s="57"/>
      <c r="P914" s="57"/>
      <c r="Q914" s="57"/>
      <c r="R914" s="57"/>
      <c r="S914" s="57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</row>
    <row r="915" spans="5:110" s="40" customFormat="1" x14ac:dyDescent="0.25">
      <c r="E915" s="39"/>
      <c r="F915" s="39"/>
      <c r="G915" s="39"/>
      <c r="H915" s="39"/>
      <c r="I915" s="539"/>
      <c r="J915" s="146"/>
      <c r="K915" s="248"/>
      <c r="L915" s="39"/>
      <c r="M915" s="39"/>
      <c r="N915" s="267"/>
      <c r="O915" s="57"/>
      <c r="P915" s="57"/>
      <c r="Q915" s="57"/>
      <c r="R915" s="57"/>
      <c r="S915" s="57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</row>
    <row r="916" spans="5:110" s="40" customFormat="1" x14ac:dyDescent="0.25">
      <c r="E916" s="39"/>
      <c r="F916" s="39"/>
      <c r="G916" s="39"/>
      <c r="H916" s="39"/>
      <c r="I916" s="539"/>
      <c r="J916" s="146"/>
      <c r="K916" s="248"/>
      <c r="L916" s="39"/>
      <c r="M916" s="39"/>
      <c r="N916" s="267"/>
      <c r="O916" s="57"/>
      <c r="P916" s="57"/>
      <c r="Q916" s="57"/>
      <c r="R916" s="57"/>
      <c r="S916" s="57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</row>
    <row r="917" spans="5:110" s="40" customFormat="1" x14ac:dyDescent="0.25">
      <c r="E917" s="39"/>
      <c r="F917" s="39"/>
      <c r="G917" s="39"/>
      <c r="H917" s="39"/>
      <c r="I917" s="539"/>
      <c r="J917" s="146"/>
      <c r="K917" s="248"/>
      <c r="L917" s="39"/>
      <c r="M917" s="39"/>
      <c r="N917" s="267"/>
      <c r="O917" s="57"/>
      <c r="P917" s="57"/>
      <c r="Q917" s="57"/>
      <c r="R917" s="57"/>
      <c r="S917" s="57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</row>
    <row r="918" spans="5:110" s="40" customFormat="1" x14ac:dyDescent="0.25">
      <c r="E918" s="39"/>
      <c r="F918" s="39"/>
      <c r="G918" s="39"/>
      <c r="H918" s="39"/>
      <c r="I918" s="539"/>
      <c r="J918" s="146"/>
      <c r="K918" s="248"/>
      <c r="L918" s="39"/>
      <c r="M918" s="39"/>
      <c r="N918" s="267"/>
      <c r="O918" s="57"/>
      <c r="P918" s="57"/>
      <c r="Q918" s="57"/>
      <c r="R918" s="57"/>
      <c r="S918" s="57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</row>
    <row r="919" spans="5:110" s="40" customFormat="1" x14ac:dyDescent="0.25">
      <c r="E919" s="39"/>
      <c r="F919" s="39"/>
      <c r="G919" s="39"/>
      <c r="H919" s="39"/>
      <c r="I919" s="539"/>
      <c r="J919" s="146"/>
      <c r="K919" s="248"/>
      <c r="L919" s="39"/>
      <c r="M919" s="39"/>
      <c r="N919" s="267"/>
      <c r="O919" s="57"/>
      <c r="P919" s="57"/>
      <c r="Q919" s="57"/>
      <c r="R919" s="57"/>
      <c r="S919" s="57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</row>
    <row r="920" spans="5:110" s="40" customFormat="1" x14ac:dyDescent="0.25">
      <c r="E920" s="39"/>
      <c r="F920" s="39"/>
      <c r="G920" s="39"/>
      <c r="H920" s="39"/>
      <c r="I920" s="539"/>
      <c r="J920" s="146"/>
      <c r="K920" s="248"/>
      <c r="L920" s="39"/>
      <c r="M920" s="39"/>
      <c r="N920" s="267"/>
      <c r="O920" s="57"/>
      <c r="P920" s="57"/>
      <c r="Q920" s="57"/>
      <c r="R920" s="57"/>
      <c r="S920" s="57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</row>
    <row r="921" spans="5:110" s="40" customFormat="1" x14ac:dyDescent="0.25">
      <c r="E921" s="39"/>
      <c r="F921" s="39"/>
      <c r="G921" s="39"/>
      <c r="H921" s="39"/>
      <c r="I921" s="539"/>
      <c r="J921" s="146"/>
      <c r="K921" s="248"/>
      <c r="L921" s="39"/>
      <c r="M921" s="39"/>
      <c r="N921" s="267"/>
      <c r="O921" s="57"/>
      <c r="P921" s="57"/>
      <c r="Q921" s="57"/>
      <c r="R921" s="57"/>
      <c r="S921" s="57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</row>
    <row r="922" spans="5:110" s="40" customFormat="1" x14ac:dyDescent="0.25">
      <c r="E922" s="39"/>
      <c r="F922" s="39"/>
      <c r="G922" s="39"/>
      <c r="H922" s="39"/>
      <c r="I922" s="539"/>
      <c r="J922" s="146"/>
      <c r="K922" s="248"/>
      <c r="L922" s="39"/>
      <c r="M922" s="39"/>
      <c r="N922" s="267"/>
      <c r="O922" s="57"/>
      <c r="P922" s="57"/>
      <c r="Q922" s="57"/>
      <c r="R922" s="57"/>
      <c r="S922" s="57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</row>
    <row r="923" spans="5:110" s="40" customFormat="1" x14ac:dyDescent="0.25">
      <c r="E923" s="39"/>
      <c r="F923" s="39"/>
      <c r="G923" s="39"/>
      <c r="H923" s="39"/>
      <c r="I923" s="539"/>
      <c r="J923" s="146"/>
      <c r="K923" s="248"/>
      <c r="L923" s="39"/>
      <c r="M923" s="39"/>
      <c r="N923" s="267"/>
      <c r="O923" s="57"/>
      <c r="P923" s="57"/>
      <c r="Q923" s="57"/>
      <c r="R923" s="57"/>
      <c r="S923" s="57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</row>
    <row r="924" spans="5:110" s="40" customFormat="1" x14ac:dyDescent="0.25">
      <c r="E924" s="39"/>
      <c r="F924" s="39"/>
      <c r="G924" s="39"/>
      <c r="H924" s="39"/>
      <c r="I924" s="539"/>
      <c r="J924" s="146"/>
      <c r="K924" s="248"/>
      <c r="L924" s="39"/>
      <c r="M924" s="39"/>
      <c r="N924" s="267"/>
      <c r="O924" s="57"/>
      <c r="P924" s="57"/>
      <c r="Q924" s="57"/>
      <c r="R924" s="57"/>
      <c r="S924" s="57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</row>
    <row r="925" spans="5:110" s="40" customFormat="1" x14ac:dyDescent="0.25">
      <c r="E925" s="39"/>
      <c r="F925" s="39"/>
      <c r="G925" s="39"/>
      <c r="H925" s="39"/>
      <c r="I925" s="539"/>
      <c r="J925" s="146"/>
      <c r="K925" s="248"/>
      <c r="L925" s="39"/>
      <c r="M925" s="39"/>
      <c r="N925" s="267"/>
      <c r="O925" s="57"/>
      <c r="P925" s="57"/>
      <c r="Q925" s="57"/>
      <c r="R925" s="57"/>
      <c r="S925" s="57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</row>
    <row r="926" spans="5:110" s="40" customFormat="1" x14ac:dyDescent="0.25">
      <c r="E926" s="39"/>
      <c r="F926" s="39"/>
      <c r="G926" s="39"/>
      <c r="H926" s="39"/>
      <c r="I926" s="539"/>
      <c r="J926" s="146"/>
      <c r="K926" s="248"/>
      <c r="L926" s="39"/>
      <c r="M926" s="39"/>
      <c r="N926" s="267"/>
      <c r="O926" s="57"/>
      <c r="P926" s="57"/>
      <c r="Q926" s="57"/>
      <c r="R926" s="57"/>
      <c r="S926" s="57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</row>
    <row r="927" spans="5:110" s="40" customFormat="1" x14ac:dyDescent="0.25">
      <c r="E927" s="39"/>
      <c r="F927" s="39"/>
      <c r="G927" s="39"/>
      <c r="H927" s="39"/>
      <c r="I927" s="539"/>
      <c r="J927" s="146"/>
      <c r="K927" s="248"/>
      <c r="L927" s="39"/>
      <c r="M927" s="39"/>
      <c r="N927" s="267"/>
      <c r="O927" s="57"/>
      <c r="P927" s="57"/>
      <c r="Q927" s="57"/>
      <c r="R927" s="57"/>
      <c r="S927" s="57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</row>
    <row r="928" spans="5:110" s="40" customFormat="1" x14ac:dyDescent="0.25">
      <c r="E928" s="39"/>
      <c r="F928" s="39"/>
      <c r="G928" s="39"/>
      <c r="H928" s="39"/>
      <c r="I928" s="539"/>
      <c r="J928" s="146"/>
      <c r="K928" s="248"/>
      <c r="L928" s="39"/>
      <c r="M928" s="39"/>
      <c r="N928" s="267"/>
      <c r="O928" s="57"/>
      <c r="P928" s="57"/>
      <c r="Q928" s="57"/>
      <c r="R928" s="57"/>
      <c r="S928" s="57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</row>
    <row r="929" spans="5:110" s="40" customFormat="1" x14ac:dyDescent="0.25">
      <c r="E929" s="39"/>
      <c r="F929" s="39"/>
      <c r="G929" s="39"/>
      <c r="H929" s="39"/>
      <c r="I929" s="539"/>
      <c r="J929" s="146"/>
      <c r="K929" s="248"/>
      <c r="L929" s="39"/>
      <c r="M929" s="39"/>
      <c r="N929" s="267"/>
      <c r="O929" s="57"/>
      <c r="P929" s="57"/>
      <c r="Q929" s="57"/>
      <c r="R929" s="57"/>
      <c r="S929" s="57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</row>
    <row r="930" spans="5:110" s="40" customFormat="1" x14ac:dyDescent="0.25">
      <c r="E930" s="39"/>
      <c r="F930" s="39"/>
      <c r="G930" s="39"/>
      <c r="H930" s="39"/>
      <c r="I930" s="539"/>
      <c r="J930" s="146"/>
      <c r="K930" s="248"/>
      <c r="L930" s="39"/>
      <c r="M930" s="39"/>
      <c r="N930" s="267"/>
      <c r="O930" s="57"/>
      <c r="P930" s="57"/>
      <c r="Q930" s="57"/>
      <c r="R930" s="57"/>
      <c r="S930" s="57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</row>
    <row r="931" spans="5:110" s="40" customFormat="1" x14ac:dyDescent="0.25">
      <c r="E931" s="39"/>
      <c r="F931" s="39"/>
      <c r="G931" s="39"/>
      <c r="H931" s="39"/>
      <c r="I931" s="539"/>
      <c r="J931" s="146"/>
      <c r="K931" s="248"/>
      <c r="L931" s="39"/>
      <c r="M931" s="39"/>
      <c r="N931" s="267"/>
      <c r="O931" s="57"/>
      <c r="P931" s="57"/>
      <c r="Q931" s="57"/>
      <c r="R931" s="57"/>
      <c r="S931" s="57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</row>
    <row r="932" spans="5:110" s="40" customFormat="1" x14ac:dyDescent="0.25">
      <c r="E932" s="39"/>
      <c r="F932" s="39"/>
      <c r="G932" s="39"/>
      <c r="H932" s="39"/>
      <c r="I932" s="539"/>
      <c r="J932" s="146"/>
      <c r="K932" s="248"/>
      <c r="L932" s="39"/>
      <c r="M932" s="39"/>
      <c r="N932" s="267"/>
      <c r="O932" s="57"/>
      <c r="P932" s="57"/>
      <c r="Q932" s="57"/>
      <c r="R932" s="57"/>
      <c r="S932" s="57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</row>
  </sheetData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39"/>
  <sheetViews>
    <sheetView showGridLines="0" topLeftCell="A19" workbookViewId="0">
      <selection activeCell="D47" sqref="D47"/>
    </sheetView>
  </sheetViews>
  <sheetFormatPr baseColWidth="10" defaultRowHeight="15" x14ac:dyDescent="0.25"/>
  <cols>
    <col min="1" max="1" width="14.140625" style="15" customWidth="1"/>
    <col min="2" max="2" width="14.42578125" style="15" customWidth="1"/>
    <col min="3" max="3" width="11.42578125" style="15"/>
    <col min="4" max="4" width="25.7109375" style="122" customWidth="1"/>
    <col min="5" max="5" width="18.85546875" style="15" customWidth="1"/>
    <col min="6" max="6" width="17.42578125" style="16" customWidth="1"/>
    <col min="7" max="7" width="14.5703125" style="15" customWidth="1"/>
    <col min="8" max="8" width="17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93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10</v>
      </c>
      <c r="B2" s="26">
        <v>2500</v>
      </c>
      <c r="C2" s="27">
        <v>35.950000000000003</v>
      </c>
      <c r="D2" s="43">
        <v>130032.62</v>
      </c>
      <c r="E2" s="24">
        <f>C2/D2</f>
        <v>2.7646908906395955E-4</v>
      </c>
      <c r="F2" s="27">
        <v>88976.25</v>
      </c>
      <c r="G2" s="24">
        <f t="shared" ref="G2:G37" si="0">B2*E2</f>
        <v>0.69117272265989882</v>
      </c>
      <c r="H2" s="64">
        <f>G2</f>
        <v>0.69117272265989882</v>
      </c>
    </row>
    <row r="3" spans="1:8" x14ac:dyDescent="0.25">
      <c r="A3" s="25" t="s">
        <v>11</v>
      </c>
      <c r="B3" s="26">
        <v>24</v>
      </c>
      <c r="C3" s="27">
        <v>35.950000000000003</v>
      </c>
      <c r="D3" s="43">
        <v>130032.62</v>
      </c>
      <c r="E3" s="24">
        <f t="shared" ref="E3:E37" si="1">C3/D3</f>
        <v>2.7646908906395955E-4</v>
      </c>
      <c r="F3" s="27">
        <v>854.17</v>
      </c>
      <c r="G3" s="24">
        <f t="shared" si="0"/>
        <v>6.6352581375350292E-3</v>
      </c>
      <c r="H3" s="64">
        <f>H2+G3</f>
        <v>0.69780798079743389</v>
      </c>
    </row>
    <row r="4" spans="1:8" x14ac:dyDescent="0.25">
      <c r="A4" s="25" t="s">
        <v>11</v>
      </c>
      <c r="B4" s="26">
        <v>10000</v>
      </c>
      <c r="C4" s="27">
        <v>35.950000000000003</v>
      </c>
      <c r="D4" s="43">
        <v>130032.62</v>
      </c>
      <c r="E4" s="24">
        <f t="shared" si="1"/>
        <v>2.7646908906395955E-4</v>
      </c>
      <c r="F4" s="27">
        <v>355905</v>
      </c>
      <c r="G4" s="24">
        <f t="shared" si="0"/>
        <v>2.7646908906395953</v>
      </c>
      <c r="H4" s="64">
        <f t="shared" ref="H4:H37" si="2">H3+G4</f>
        <v>3.4624988714370293</v>
      </c>
    </row>
    <row r="5" spans="1:8" x14ac:dyDescent="0.25">
      <c r="A5" s="25" t="s">
        <v>11</v>
      </c>
      <c r="B5" s="26">
        <v>1000</v>
      </c>
      <c r="C5" s="27">
        <v>35.950000000000003</v>
      </c>
      <c r="D5" s="43">
        <v>130032.62</v>
      </c>
      <c r="E5" s="24">
        <f t="shared" si="1"/>
        <v>2.7646908906395955E-4</v>
      </c>
      <c r="F5" s="27">
        <v>35590.5</v>
      </c>
      <c r="G5" s="24">
        <f t="shared" si="0"/>
        <v>0.27646908906395956</v>
      </c>
      <c r="H5" s="64">
        <f t="shared" si="2"/>
        <v>3.7389679605009887</v>
      </c>
    </row>
    <row r="6" spans="1:8" x14ac:dyDescent="0.25">
      <c r="A6" s="25" t="s">
        <v>94</v>
      </c>
      <c r="B6" s="26">
        <v>620</v>
      </c>
      <c r="C6" s="27">
        <v>40</v>
      </c>
      <c r="D6" s="43">
        <v>153119.32</v>
      </c>
      <c r="E6" s="24">
        <f t="shared" si="1"/>
        <v>2.6123417998460285E-4</v>
      </c>
      <c r="F6" s="27">
        <v>24552</v>
      </c>
      <c r="G6" s="24">
        <f t="shared" si="0"/>
        <v>0.16196519159045378</v>
      </c>
      <c r="H6" s="64">
        <f t="shared" si="2"/>
        <v>3.9009331520914423</v>
      </c>
    </row>
    <row r="7" spans="1:8" x14ac:dyDescent="0.25">
      <c r="A7" s="25" t="s">
        <v>94</v>
      </c>
      <c r="B7" s="26">
        <v>13290</v>
      </c>
      <c r="C7" s="27">
        <v>39</v>
      </c>
      <c r="D7" s="43">
        <v>153119.32</v>
      </c>
      <c r="E7" s="24">
        <f t="shared" si="1"/>
        <v>2.5470332548498776E-4</v>
      </c>
      <c r="F7" s="27">
        <v>513126.9</v>
      </c>
      <c r="G7" s="24">
        <f t="shared" si="0"/>
        <v>3.3850071956954872</v>
      </c>
      <c r="H7" s="64">
        <f t="shared" si="2"/>
        <v>7.28594034778693</v>
      </c>
    </row>
    <row r="8" spans="1:8" x14ac:dyDescent="0.25">
      <c r="A8" s="25" t="s">
        <v>94</v>
      </c>
      <c r="B8" s="26">
        <v>1420</v>
      </c>
      <c r="C8" s="27">
        <v>38</v>
      </c>
      <c r="D8" s="43">
        <v>153119.32</v>
      </c>
      <c r="E8" s="24">
        <f t="shared" si="1"/>
        <v>2.4817247098537273E-4</v>
      </c>
      <c r="F8" s="27">
        <v>53420.4</v>
      </c>
      <c r="G8" s="24">
        <f t="shared" si="0"/>
        <v>0.35240490879922926</v>
      </c>
      <c r="H8" s="64">
        <f t="shared" si="2"/>
        <v>7.6383452565861596</v>
      </c>
    </row>
    <row r="9" spans="1:8" x14ac:dyDescent="0.25">
      <c r="A9" s="25" t="s">
        <v>13</v>
      </c>
      <c r="B9" s="26">
        <v>5822</v>
      </c>
      <c r="C9" s="27">
        <v>35.880000000000003</v>
      </c>
      <c r="D9" s="43">
        <v>200058.83</v>
      </c>
      <c r="E9" s="24">
        <f t="shared" si="1"/>
        <v>1.7934724500788096E-4</v>
      </c>
      <c r="F9" s="27">
        <v>206804.42640000005</v>
      </c>
      <c r="G9" s="24">
        <f t="shared" si="0"/>
        <v>1.0441596604358829</v>
      </c>
      <c r="H9" s="64">
        <f t="shared" si="2"/>
        <v>8.6825049170220421</v>
      </c>
    </row>
    <row r="10" spans="1:8" x14ac:dyDescent="0.25">
      <c r="A10" s="25" t="s">
        <v>13</v>
      </c>
      <c r="B10" s="26">
        <v>3500</v>
      </c>
      <c r="C10" s="27">
        <v>35.799999999999997</v>
      </c>
      <c r="D10" s="43">
        <v>200058.83</v>
      </c>
      <c r="E10" s="24">
        <f t="shared" si="1"/>
        <v>1.7894736263328141E-4</v>
      </c>
      <c r="F10" s="27">
        <v>124046.99999999999</v>
      </c>
      <c r="G10" s="24">
        <f t="shared" si="0"/>
        <v>0.62631576921648491</v>
      </c>
      <c r="H10" s="64">
        <f t="shared" si="2"/>
        <v>9.3088206862385263</v>
      </c>
    </row>
    <row r="11" spans="1:8" x14ac:dyDescent="0.25">
      <c r="A11" s="25" t="s">
        <v>13</v>
      </c>
      <c r="B11" s="26">
        <v>3500</v>
      </c>
      <c r="C11" s="27">
        <v>35.799999999999997</v>
      </c>
      <c r="D11" s="43">
        <v>200058.83</v>
      </c>
      <c r="E11" s="24">
        <f t="shared" si="1"/>
        <v>1.7894736263328141E-4</v>
      </c>
      <c r="F11" s="27">
        <v>124046.99999999999</v>
      </c>
      <c r="G11" s="24">
        <f t="shared" si="0"/>
        <v>0.62631576921648491</v>
      </c>
      <c r="H11" s="64">
        <f t="shared" si="2"/>
        <v>9.9351364554550106</v>
      </c>
    </row>
    <row r="12" spans="1:8" x14ac:dyDescent="0.25">
      <c r="A12" s="25" t="s">
        <v>13</v>
      </c>
      <c r="B12" s="26">
        <v>3000</v>
      </c>
      <c r="C12" s="27">
        <v>35.799999999999997</v>
      </c>
      <c r="D12" s="43">
        <v>200058.83</v>
      </c>
      <c r="E12" s="24">
        <f t="shared" si="1"/>
        <v>1.7894736263328141E-4</v>
      </c>
      <c r="F12" s="27">
        <v>106325.99999999999</v>
      </c>
      <c r="G12" s="24">
        <f t="shared" si="0"/>
        <v>0.53684208789984422</v>
      </c>
      <c r="H12" s="64">
        <f t="shared" si="2"/>
        <v>10.471978543354854</v>
      </c>
    </row>
    <row r="13" spans="1:8" x14ac:dyDescent="0.25">
      <c r="A13" s="25" t="s">
        <v>13</v>
      </c>
      <c r="B13" s="26">
        <v>3500</v>
      </c>
      <c r="C13" s="27">
        <v>35.799999999999997</v>
      </c>
      <c r="D13" s="43">
        <v>200058.83</v>
      </c>
      <c r="E13" s="24">
        <f t="shared" si="1"/>
        <v>1.7894736263328141E-4</v>
      </c>
      <c r="F13" s="27">
        <v>124046.99999999999</v>
      </c>
      <c r="G13" s="24">
        <f t="shared" si="0"/>
        <v>0.62631576921648491</v>
      </c>
      <c r="H13" s="64">
        <f t="shared" si="2"/>
        <v>11.098294312571339</v>
      </c>
    </row>
    <row r="14" spans="1:8" x14ac:dyDescent="0.25">
      <c r="A14" s="25" t="s">
        <v>15</v>
      </c>
      <c r="B14" s="26">
        <v>100000</v>
      </c>
      <c r="C14" s="27">
        <v>37.450000000000003</v>
      </c>
      <c r="D14" s="43">
        <v>195823.41</v>
      </c>
      <c r="E14" s="24">
        <f t="shared" si="1"/>
        <v>1.9124373332075057E-4</v>
      </c>
      <c r="F14" s="27">
        <v>3707550.0000000005</v>
      </c>
      <c r="G14" s="24">
        <f t="shared" si="0"/>
        <v>19.124373332075056</v>
      </c>
      <c r="H14" s="64">
        <f t="shared" si="2"/>
        <v>30.222667644646393</v>
      </c>
    </row>
    <row r="15" spans="1:8" x14ac:dyDescent="0.25">
      <c r="A15" s="25" t="s">
        <v>102</v>
      </c>
      <c r="B15" s="26">
        <v>3150</v>
      </c>
      <c r="C15" s="27">
        <v>37</v>
      </c>
      <c r="D15" s="43">
        <v>193042.81</v>
      </c>
      <c r="E15" s="24">
        <f t="shared" si="1"/>
        <v>1.9166733016370824E-4</v>
      </c>
      <c r="F15" s="27">
        <v>115384.5</v>
      </c>
      <c r="G15" s="24">
        <f t="shared" si="0"/>
        <v>0.60375209001568098</v>
      </c>
      <c r="H15" s="64">
        <f t="shared" si="2"/>
        <v>30.826419734662075</v>
      </c>
    </row>
    <row r="16" spans="1:8" x14ac:dyDescent="0.25">
      <c r="A16" s="25" t="s">
        <v>102</v>
      </c>
      <c r="B16" s="26">
        <v>67</v>
      </c>
      <c r="C16" s="27">
        <v>37</v>
      </c>
      <c r="D16" s="43">
        <v>193042.81</v>
      </c>
      <c r="E16" s="24">
        <f t="shared" si="1"/>
        <v>1.9166733016370824E-4</v>
      </c>
      <c r="F16" s="27">
        <v>2454.21</v>
      </c>
      <c r="G16" s="24">
        <f t="shared" si="0"/>
        <v>1.2841711120968453E-2</v>
      </c>
      <c r="H16" s="64">
        <f t="shared" si="2"/>
        <v>30.839261445783045</v>
      </c>
    </row>
    <row r="17" spans="1:8" x14ac:dyDescent="0.25">
      <c r="A17" s="25" t="s">
        <v>102</v>
      </c>
      <c r="B17" s="26">
        <v>50000</v>
      </c>
      <c r="C17" s="27">
        <v>37</v>
      </c>
      <c r="D17" s="43">
        <v>193042.81</v>
      </c>
      <c r="E17" s="24">
        <f t="shared" si="1"/>
        <v>1.9166733016370824E-4</v>
      </c>
      <c r="F17" s="27">
        <v>1831500</v>
      </c>
      <c r="G17" s="24">
        <f t="shared" si="0"/>
        <v>9.5833665081854118</v>
      </c>
      <c r="H17" s="64">
        <f t="shared" si="2"/>
        <v>40.422627953968458</v>
      </c>
    </row>
    <row r="18" spans="1:8" x14ac:dyDescent="0.25">
      <c r="A18" s="25" t="s">
        <v>102</v>
      </c>
      <c r="B18" s="26">
        <v>79933</v>
      </c>
      <c r="C18" s="27">
        <v>37</v>
      </c>
      <c r="D18" s="43">
        <v>193042.81</v>
      </c>
      <c r="E18" s="24">
        <f t="shared" si="1"/>
        <v>1.9166733016370824E-4</v>
      </c>
      <c r="F18" s="27">
        <v>2927945.79</v>
      </c>
      <c r="G18" s="24">
        <f t="shared" si="0"/>
        <v>15.320544701975692</v>
      </c>
      <c r="H18" s="64">
        <f t="shared" si="2"/>
        <v>55.74317265594415</v>
      </c>
    </row>
    <row r="19" spans="1:8" x14ac:dyDescent="0.25">
      <c r="A19" s="25" t="s">
        <v>95</v>
      </c>
      <c r="B19" s="26">
        <v>3000</v>
      </c>
      <c r="C19" s="27">
        <v>37.5</v>
      </c>
      <c r="D19" s="43">
        <v>177691.94</v>
      </c>
      <c r="E19" s="24">
        <f t="shared" si="1"/>
        <v>2.1103939773520398E-4</v>
      </c>
      <c r="F19" s="27">
        <v>111375</v>
      </c>
      <c r="G19" s="24">
        <f t="shared" si="0"/>
        <v>0.63311819320561191</v>
      </c>
      <c r="H19" s="64">
        <f t="shared" si="2"/>
        <v>56.376290849149761</v>
      </c>
    </row>
    <row r="20" spans="1:8" x14ac:dyDescent="0.25">
      <c r="A20" s="25" t="s">
        <v>103</v>
      </c>
      <c r="B20" s="26">
        <v>2000</v>
      </c>
      <c r="C20" s="27">
        <v>37.5</v>
      </c>
      <c r="D20" s="43">
        <v>179021.82</v>
      </c>
      <c r="E20" s="24">
        <f t="shared" si="1"/>
        <v>2.0947167222408976E-4</v>
      </c>
      <c r="F20" s="27">
        <v>74250</v>
      </c>
      <c r="G20" s="24">
        <f t="shared" si="0"/>
        <v>0.41894334444817954</v>
      </c>
      <c r="H20" s="64">
        <f t="shared" si="2"/>
        <v>56.795234193597942</v>
      </c>
    </row>
    <row r="21" spans="1:8" x14ac:dyDescent="0.25">
      <c r="A21" s="25" t="s">
        <v>103</v>
      </c>
      <c r="B21" s="26">
        <v>2680</v>
      </c>
      <c r="C21" s="27">
        <v>37.5</v>
      </c>
      <c r="D21" s="43">
        <v>179021.82</v>
      </c>
      <c r="E21" s="24">
        <f t="shared" si="1"/>
        <v>2.0947167222408976E-4</v>
      </c>
      <c r="F21" s="27">
        <v>99495</v>
      </c>
      <c r="G21" s="24">
        <f t="shared" si="0"/>
        <v>0.56138408156056052</v>
      </c>
      <c r="H21" s="64">
        <f t="shared" si="2"/>
        <v>57.356618275158503</v>
      </c>
    </row>
    <row r="22" spans="1:8" x14ac:dyDescent="0.25">
      <c r="A22" s="25" t="s">
        <v>103</v>
      </c>
      <c r="B22" s="26">
        <v>10000</v>
      </c>
      <c r="C22" s="27">
        <v>37.5</v>
      </c>
      <c r="D22" s="43">
        <v>179021.82</v>
      </c>
      <c r="E22" s="24">
        <f t="shared" si="1"/>
        <v>2.0947167222408976E-4</v>
      </c>
      <c r="F22" s="27">
        <v>371250</v>
      </c>
      <c r="G22" s="24">
        <f t="shared" si="0"/>
        <v>2.0947167222408978</v>
      </c>
      <c r="H22" s="64">
        <f t="shared" si="2"/>
        <v>59.4513349973994</v>
      </c>
    </row>
    <row r="23" spans="1:8" x14ac:dyDescent="0.25">
      <c r="A23" s="25" t="s">
        <v>23</v>
      </c>
      <c r="B23" s="26">
        <v>659</v>
      </c>
      <c r="C23" s="27">
        <v>53</v>
      </c>
      <c r="D23" s="43">
        <v>188031.86</v>
      </c>
      <c r="E23" s="24">
        <f t="shared" si="1"/>
        <v>2.818671261349008E-4</v>
      </c>
      <c r="F23" s="27">
        <v>34577.730000000003</v>
      </c>
      <c r="G23" s="24">
        <f t="shared" si="0"/>
        <v>0.18575043612289963</v>
      </c>
      <c r="H23" s="64">
        <f t="shared" si="2"/>
        <v>59.637085433522302</v>
      </c>
    </row>
    <row r="24" spans="1:8" x14ac:dyDescent="0.25">
      <c r="A24" s="25" t="s">
        <v>27</v>
      </c>
      <c r="B24" s="26">
        <v>5436</v>
      </c>
      <c r="C24" s="27">
        <v>54</v>
      </c>
      <c r="D24" s="43">
        <v>205043.61</v>
      </c>
      <c r="E24" s="24">
        <f t="shared" si="1"/>
        <v>2.6335860941972296E-4</v>
      </c>
      <c r="F24" s="27">
        <v>290608.56</v>
      </c>
      <c r="G24" s="24">
        <f t="shared" si="0"/>
        <v>1.4316174008056139</v>
      </c>
      <c r="H24" s="64">
        <f t="shared" si="2"/>
        <v>61.068702834327915</v>
      </c>
    </row>
    <row r="25" spans="1:8" x14ac:dyDescent="0.25">
      <c r="A25" s="25" t="s">
        <v>29</v>
      </c>
      <c r="B25" s="26">
        <v>40</v>
      </c>
      <c r="C25" s="27">
        <v>54.98</v>
      </c>
      <c r="D25" s="43">
        <v>195812.32</v>
      </c>
      <c r="E25" s="24">
        <f t="shared" si="1"/>
        <v>2.8077906436122099E-4</v>
      </c>
      <c r="F25" s="27">
        <v>2177.2079999999996</v>
      </c>
      <c r="G25" s="24">
        <f t="shared" si="0"/>
        <v>1.1231162574448839E-2</v>
      </c>
      <c r="H25" s="64">
        <f t="shared" si="2"/>
        <v>61.079933996902362</v>
      </c>
    </row>
    <row r="26" spans="1:8" x14ac:dyDescent="0.25">
      <c r="A26" s="25" t="s">
        <v>29</v>
      </c>
      <c r="B26" s="26">
        <v>6</v>
      </c>
      <c r="C26" s="27">
        <v>54.98</v>
      </c>
      <c r="D26" s="43">
        <v>195812.32</v>
      </c>
      <c r="E26" s="24">
        <f t="shared" si="1"/>
        <v>2.8077906436122099E-4</v>
      </c>
      <c r="F26" s="27">
        <v>326.58119999999997</v>
      </c>
      <c r="G26" s="24">
        <f t="shared" si="0"/>
        <v>1.6846743861673259E-3</v>
      </c>
      <c r="H26" s="64">
        <f t="shared" si="2"/>
        <v>61.081618671288531</v>
      </c>
    </row>
    <row r="27" spans="1:8" x14ac:dyDescent="0.25">
      <c r="A27" s="25" t="s">
        <v>29</v>
      </c>
      <c r="B27" s="26">
        <v>975</v>
      </c>
      <c r="C27" s="27">
        <v>54.98</v>
      </c>
      <c r="D27" s="43">
        <v>195812.32</v>
      </c>
      <c r="E27" s="24">
        <f t="shared" si="1"/>
        <v>2.8077906436122099E-4</v>
      </c>
      <c r="F27" s="27">
        <v>53069.445</v>
      </c>
      <c r="G27" s="24">
        <f t="shared" si="0"/>
        <v>0.27375958775219045</v>
      </c>
      <c r="H27" s="64">
        <f t="shared" si="2"/>
        <v>61.35537825904072</v>
      </c>
    </row>
    <row r="28" spans="1:8" x14ac:dyDescent="0.25">
      <c r="A28" s="25" t="s">
        <v>29</v>
      </c>
      <c r="B28" s="26">
        <v>1479</v>
      </c>
      <c r="C28" s="27">
        <v>54.98</v>
      </c>
      <c r="D28" s="43">
        <v>195812.32</v>
      </c>
      <c r="E28" s="24">
        <f t="shared" si="1"/>
        <v>2.8077906436122099E-4</v>
      </c>
      <c r="F28" s="27">
        <v>80502.265799999994</v>
      </c>
      <c r="G28" s="24">
        <f t="shared" si="0"/>
        <v>0.41527223619024584</v>
      </c>
      <c r="H28" s="64">
        <f t="shared" si="2"/>
        <v>61.770650495230967</v>
      </c>
    </row>
    <row r="29" spans="1:8" x14ac:dyDescent="0.25">
      <c r="A29" s="25" t="s">
        <v>132</v>
      </c>
      <c r="B29" s="26">
        <v>46</v>
      </c>
      <c r="C29" s="27">
        <v>79.5</v>
      </c>
      <c r="D29" s="43">
        <v>205230.73</v>
      </c>
      <c r="E29" s="24">
        <f t="shared" si="1"/>
        <v>3.8736888963948038E-4</v>
      </c>
      <c r="F29" s="27">
        <v>3570.43</v>
      </c>
      <c r="G29" s="24">
        <f t="shared" si="0"/>
        <v>1.7818968923416098E-2</v>
      </c>
      <c r="H29" s="64">
        <f t="shared" si="2"/>
        <v>61.788469464154382</v>
      </c>
    </row>
    <row r="30" spans="1:8" x14ac:dyDescent="0.25">
      <c r="A30" s="25" t="s">
        <v>57</v>
      </c>
      <c r="B30" s="26">
        <v>10000</v>
      </c>
      <c r="C30" s="27">
        <v>88.25</v>
      </c>
      <c r="D30" s="43">
        <v>285012.42</v>
      </c>
      <c r="E30" s="24">
        <f t="shared" si="1"/>
        <v>3.0963562921222876E-4</v>
      </c>
      <c r="F30" s="27">
        <v>872792.5</v>
      </c>
      <c r="G30" s="24">
        <f t="shared" si="0"/>
        <v>3.0963562921222878</v>
      </c>
      <c r="H30" s="64">
        <f t="shared" si="2"/>
        <v>64.884825756276669</v>
      </c>
    </row>
    <row r="31" spans="1:8" x14ac:dyDescent="0.25">
      <c r="A31" s="25" t="s">
        <v>64</v>
      </c>
      <c r="B31" s="26">
        <v>12</v>
      </c>
      <c r="C31" s="27">
        <v>106</v>
      </c>
      <c r="D31" s="43">
        <v>333093.27</v>
      </c>
      <c r="E31" s="24">
        <f t="shared" si="1"/>
        <v>3.1822918547708872E-4</v>
      </c>
      <c r="F31" s="27">
        <v>1209.28</v>
      </c>
      <c r="G31" s="24">
        <f t="shared" si="0"/>
        <v>3.8187502257250646E-3</v>
      </c>
      <c r="H31" s="64">
        <f t="shared" si="2"/>
        <v>64.888644506502388</v>
      </c>
    </row>
    <row r="32" spans="1:8" x14ac:dyDescent="0.25">
      <c r="A32" s="25" t="s">
        <v>64</v>
      </c>
      <c r="B32" s="26">
        <v>1163</v>
      </c>
      <c r="C32" s="27">
        <v>106</v>
      </c>
      <c r="D32" s="43">
        <v>333093.27</v>
      </c>
      <c r="E32" s="24">
        <f t="shared" si="1"/>
        <v>3.1822918547708872E-4</v>
      </c>
      <c r="F32" s="27">
        <v>121921.942</v>
      </c>
      <c r="G32" s="24">
        <f t="shared" si="0"/>
        <v>0.37010054270985415</v>
      </c>
      <c r="H32" s="64">
        <f t="shared" si="2"/>
        <v>65.258745049212237</v>
      </c>
    </row>
    <row r="33" spans="1:8" x14ac:dyDescent="0.25">
      <c r="A33" s="25" t="s">
        <v>64</v>
      </c>
      <c r="B33" s="26">
        <v>6</v>
      </c>
      <c r="C33" s="27">
        <v>106</v>
      </c>
      <c r="D33" s="43">
        <v>333093.27</v>
      </c>
      <c r="E33" s="24">
        <f t="shared" si="1"/>
        <v>3.1822918547708872E-4</v>
      </c>
      <c r="F33" s="27">
        <v>579.64</v>
      </c>
      <c r="G33" s="24">
        <f t="shared" si="0"/>
        <v>1.9093751128625323E-3</v>
      </c>
      <c r="H33" s="64">
        <f t="shared" si="2"/>
        <v>65.260654424325097</v>
      </c>
    </row>
    <row r="34" spans="1:8" x14ac:dyDescent="0.25">
      <c r="A34" s="25" t="s">
        <v>64</v>
      </c>
      <c r="B34" s="26">
        <v>3819</v>
      </c>
      <c r="C34" s="27">
        <v>106</v>
      </c>
      <c r="D34" s="43">
        <v>333093.27</v>
      </c>
      <c r="E34" s="24">
        <f t="shared" si="1"/>
        <v>3.1822918547708872E-4</v>
      </c>
      <c r="F34" s="27">
        <v>400361.04599999991</v>
      </c>
      <c r="G34" s="24">
        <f t="shared" si="0"/>
        <v>1.2153172593370019</v>
      </c>
      <c r="H34" s="64">
        <f t="shared" si="2"/>
        <v>66.475971683662095</v>
      </c>
    </row>
    <row r="35" spans="1:8" x14ac:dyDescent="0.25">
      <c r="A35" s="25" t="s">
        <v>64</v>
      </c>
      <c r="B35" s="26">
        <v>450</v>
      </c>
      <c r="C35" s="27">
        <v>107</v>
      </c>
      <c r="D35" s="43">
        <v>333093.27</v>
      </c>
      <c r="E35" s="24">
        <f t="shared" si="1"/>
        <v>3.212313476042311E-4</v>
      </c>
      <c r="F35" s="27">
        <v>47618.5</v>
      </c>
      <c r="G35" s="24">
        <f t="shared" si="0"/>
        <v>0.144554106421904</v>
      </c>
      <c r="H35" s="64">
        <f t="shared" si="2"/>
        <v>66.620525790084002</v>
      </c>
    </row>
    <row r="36" spans="1:8" x14ac:dyDescent="0.25">
      <c r="A36" s="25" t="s">
        <v>67</v>
      </c>
      <c r="B36" s="26">
        <v>2</v>
      </c>
      <c r="C36" s="27">
        <v>119</v>
      </c>
      <c r="D36" s="43">
        <v>346053.78</v>
      </c>
      <c r="E36" s="24">
        <f t="shared" si="1"/>
        <v>3.4387718579464727E-4</v>
      </c>
      <c r="F36" s="27">
        <v>185.62</v>
      </c>
      <c r="G36" s="24">
        <f t="shared" si="0"/>
        <v>6.8775437158929455E-4</v>
      </c>
      <c r="H36" s="64">
        <f t="shared" si="2"/>
        <v>66.621213544455586</v>
      </c>
    </row>
    <row r="37" spans="1:8" x14ac:dyDescent="0.25">
      <c r="A37" s="25" t="s">
        <v>67</v>
      </c>
      <c r="B37" s="26">
        <v>1222</v>
      </c>
      <c r="C37" s="27">
        <v>119</v>
      </c>
      <c r="D37" s="43">
        <v>346053.78</v>
      </c>
      <c r="E37" s="24">
        <f t="shared" si="1"/>
        <v>3.4387718579464727E-4</v>
      </c>
      <c r="F37" s="27">
        <v>143818.402</v>
      </c>
      <c r="G37" s="24">
        <f t="shared" si="0"/>
        <v>0.42021792104105898</v>
      </c>
      <c r="H37" s="64">
        <f t="shared" si="2"/>
        <v>67.041431465496643</v>
      </c>
    </row>
    <row r="38" spans="1:8" s="265" customFormat="1" ht="17.25" customHeight="1" x14ac:dyDescent="0.25">
      <c r="A38" s="236"/>
      <c r="B38" s="237"/>
      <c r="C38" s="205"/>
      <c r="D38" s="45"/>
      <c r="E38" s="29"/>
      <c r="F38" s="205"/>
      <c r="G38" s="29"/>
      <c r="H38" s="30"/>
    </row>
    <row r="39" spans="1:8" s="94" customFormat="1" ht="18.75" x14ac:dyDescent="0.3">
      <c r="A39" s="110" t="s">
        <v>158</v>
      </c>
      <c r="B39" s="127">
        <f>SUM(B2:B38)</f>
        <v>324321</v>
      </c>
      <c r="C39" s="106"/>
      <c r="D39" s="309" t="s">
        <v>228</v>
      </c>
      <c r="E39" s="361">
        <f>AVERAGE(E2:E37)</f>
        <v>2.5582609637744342E-4</v>
      </c>
      <c r="F39" s="359"/>
      <c r="G39" s="355">
        <f>SUM(G2:G38)</f>
        <v>67.041431465496643</v>
      </c>
      <c r="H39" s="356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5"/>
  <sheetViews>
    <sheetView showGridLines="0" workbookViewId="0">
      <selection sqref="A1:H1"/>
    </sheetView>
  </sheetViews>
  <sheetFormatPr baseColWidth="10" defaultRowHeight="15" x14ac:dyDescent="0.25"/>
  <cols>
    <col min="1" max="1" width="13.5703125" style="15" customWidth="1"/>
    <col min="2" max="2" width="11.7109375" style="15" bestFit="1" customWidth="1"/>
    <col min="3" max="3" width="11.85546875" style="15" customWidth="1"/>
    <col min="4" max="4" width="24.42578125" style="15" customWidth="1"/>
    <col min="5" max="5" width="18.85546875" style="15" customWidth="1"/>
    <col min="6" max="6" width="15" style="15" customWidth="1"/>
    <col min="7" max="7" width="16" style="15" customWidth="1"/>
    <col min="8" max="8" width="16.710937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93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122</v>
      </c>
      <c r="B2" s="26">
        <v>2</v>
      </c>
      <c r="C2" s="27">
        <v>200000</v>
      </c>
      <c r="D2" s="70">
        <v>105729.27</v>
      </c>
      <c r="E2" s="24">
        <f t="shared" ref="E2:E16" si="0">C2/D2</f>
        <v>1.8916237670041607</v>
      </c>
      <c r="F2" s="27">
        <v>400000</v>
      </c>
      <c r="G2" s="24">
        <f t="shared" ref="G2:G16" si="1">B2*E2</f>
        <v>3.7832475340083214</v>
      </c>
      <c r="H2" s="64">
        <f>G2</f>
        <v>3.7832475340083214</v>
      </c>
    </row>
    <row r="3" spans="1:8" x14ac:dyDescent="0.25">
      <c r="A3" s="25" t="s">
        <v>12</v>
      </c>
      <c r="B3" s="26">
        <v>1</v>
      </c>
      <c r="C3" s="27">
        <v>400000</v>
      </c>
      <c r="D3" s="70">
        <v>175523.12</v>
      </c>
      <c r="E3" s="24">
        <f t="shared" si="0"/>
        <v>2.278902061449227</v>
      </c>
      <c r="F3" s="27">
        <v>400000</v>
      </c>
      <c r="G3" s="24">
        <f t="shared" si="1"/>
        <v>2.278902061449227</v>
      </c>
      <c r="H3" s="64">
        <f>H2+G3</f>
        <v>6.0621495954575479</v>
      </c>
    </row>
    <row r="4" spans="1:8" x14ac:dyDescent="0.25">
      <c r="A4" s="25" t="s">
        <v>97</v>
      </c>
      <c r="B4" s="26">
        <v>4</v>
      </c>
      <c r="C4" s="27">
        <v>495000</v>
      </c>
      <c r="D4" s="70">
        <v>205712.82</v>
      </c>
      <c r="E4" s="24">
        <f t="shared" si="0"/>
        <v>2.4062671446534054</v>
      </c>
      <c r="F4" s="27">
        <v>1981980</v>
      </c>
      <c r="G4" s="24">
        <f t="shared" si="1"/>
        <v>9.6250685786136216</v>
      </c>
      <c r="H4" s="64">
        <f t="shared" ref="H4:H16" si="2">H3+G4</f>
        <v>15.68721817407117</v>
      </c>
    </row>
    <row r="5" spans="1:8" x14ac:dyDescent="0.25">
      <c r="A5" s="25" t="s">
        <v>57</v>
      </c>
      <c r="B5" s="26">
        <v>4</v>
      </c>
      <c r="C5" s="27">
        <v>670000</v>
      </c>
      <c r="D5" s="70">
        <v>285012.42</v>
      </c>
      <c r="E5" s="24">
        <f t="shared" si="0"/>
        <v>2.3507747486934081</v>
      </c>
      <c r="F5" s="27">
        <v>2682680</v>
      </c>
      <c r="G5" s="24">
        <f t="shared" si="1"/>
        <v>9.4030989947736323</v>
      </c>
      <c r="H5" s="64">
        <f t="shared" si="2"/>
        <v>25.090317168844802</v>
      </c>
    </row>
    <row r="6" spans="1:8" x14ac:dyDescent="0.25">
      <c r="A6" s="25" t="s">
        <v>57</v>
      </c>
      <c r="B6" s="26">
        <v>1</v>
      </c>
      <c r="C6" s="27">
        <v>670000</v>
      </c>
      <c r="D6" s="70">
        <v>285012.42</v>
      </c>
      <c r="E6" s="24">
        <f t="shared" si="0"/>
        <v>2.3507747486934081</v>
      </c>
      <c r="F6" s="27">
        <v>670670.00100000005</v>
      </c>
      <c r="G6" s="24">
        <f t="shared" si="1"/>
        <v>2.3507747486934081</v>
      </c>
      <c r="H6" s="64">
        <f t="shared" si="2"/>
        <v>27.441091917538209</v>
      </c>
    </row>
    <row r="7" spans="1:8" x14ac:dyDescent="0.25">
      <c r="A7" s="25" t="s">
        <v>57</v>
      </c>
      <c r="B7" s="26">
        <v>2</v>
      </c>
      <c r="C7" s="27">
        <v>690000</v>
      </c>
      <c r="D7" s="70">
        <v>285012.42</v>
      </c>
      <c r="E7" s="24">
        <f t="shared" si="0"/>
        <v>2.4209471292514202</v>
      </c>
      <c r="F7" s="27">
        <v>1381380</v>
      </c>
      <c r="G7" s="24">
        <f t="shared" si="1"/>
        <v>4.8418942585028404</v>
      </c>
      <c r="H7" s="64">
        <f t="shared" si="2"/>
        <v>32.282986176041049</v>
      </c>
    </row>
    <row r="8" spans="1:8" x14ac:dyDescent="0.25">
      <c r="A8" s="25" t="s">
        <v>58</v>
      </c>
      <c r="B8" s="26">
        <v>7</v>
      </c>
      <c r="C8" s="27">
        <v>737000</v>
      </c>
      <c r="D8" s="70">
        <v>288953.82</v>
      </c>
      <c r="E8" s="24">
        <f t="shared" si="0"/>
        <v>2.5505805737401221</v>
      </c>
      <c r="F8" s="27">
        <v>5164159</v>
      </c>
      <c r="G8" s="24">
        <f t="shared" si="1"/>
        <v>17.854064016180857</v>
      </c>
      <c r="H8" s="64">
        <f t="shared" si="2"/>
        <v>50.137050192221906</v>
      </c>
    </row>
    <row r="9" spans="1:8" x14ac:dyDescent="0.25">
      <c r="A9" s="25" t="s">
        <v>58</v>
      </c>
      <c r="B9" s="26">
        <v>4</v>
      </c>
      <c r="C9" s="27">
        <v>740000</v>
      </c>
      <c r="D9" s="70">
        <v>288953.82</v>
      </c>
      <c r="E9" s="24">
        <f t="shared" si="0"/>
        <v>2.5609628555870967</v>
      </c>
      <c r="F9" s="27">
        <v>2962960</v>
      </c>
      <c r="G9" s="24">
        <f t="shared" si="1"/>
        <v>10.243851422348387</v>
      </c>
      <c r="H9" s="64">
        <f t="shared" si="2"/>
        <v>60.380901614570291</v>
      </c>
    </row>
    <row r="10" spans="1:8" x14ac:dyDescent="0.25">
      <c r="A10" s="25" t="s">
        <v>131</v>
      </c>
      <c r="B10" s="26">
        <v>5</v>
      </c>
      <c r="C10" s="27">
        <v>745000</v>
      </c>
      <c r="D10" s="70">
        <v>298781.93</v>
      </c>
      <c r="E10" s="24">
        <f t="shared" si="0"/>
        <v>2.4934573519891248</v>
      </c>
      <c r="F10" s="27">
        <v>3728725</v>
      </c>
      <c r="G10" s="24">
        <f t="shared" si="1"/>
        <v>12.467286759945624</v>
      </c>
      <c r="H10" s="64">
        <f t="shared" si="2"/>
        <v>72.848188374515914</v>
      </c>
    </row>
    <row r="11" spans="1:8" x14ac:dyDescent="0.25">
      <c r="A11" s="25" t="s">
        <v>100</v>
      </c>
      <c r="B11" s="26">
        <v>1</v>
      </c>
      <c r="C11" s="27">
        <v>770000</v>
      </c>
      <c r="D11" s="70">
        <v>294821.82</v>
      </c>
      <c r="E11" s="24">
        <f t="shared" si="0"/>
        <v>2.6117469867053935</v>
      </c>
      <c r="F11" s="27">
        <v>770770.00100000005</v>
      </c>
      <c r="G11" s="24">
        <f t="shared" si="1"/>
        <v>2.6117469867053935</v>
      </c>
      <c r="H11" s="64">
        <f t="shared" si="2"/>
        <v>75.459935361221312</v>
      </c>
    </row>
    <row r="12" spans="1:8" x14ac:dyDescent="0.25">
      <c r="A12" s="25" t="s">
        <v>59</v>
      </c>
      <c r="B12" s="26">
        <v>2</v>
      </c>
      <c r="C12" s="27">
        <v>770000</v>
      </c>
      <c r="D12" s="70">
        <v>303054.13</v>
      </c>
      <c r="E12" s="24">
        <f t="shared" si="0"/>
        <v>2.5408002194195474</v>
      </c>
      <c r="F12" s="27">
        <v>1541540</v>
      </c>
      <c r="G12" s="24">
        <f t="shared" si="1"/>
        <v>5.0816004388390947</v>
      </c>
      <c r="H12" s="64">
        <f t="shared" si="2"/>
        <v>80.541535800060402</v>
      </c>
    </row>
    <row r="13" spans="1:8" x14ac:dyDescent="0.25">
      <c r="A13" s="25" t="s">
        <v>60</v>
      </c>
      <c r="B13" s="26">
        <v>1</v>
      </c>
      <c r="C13" s="27">
        <v>760000</v>
      </c>
      <c r="D13" s="70">
        <v>310272.28999999998</v>
      </c>
      <c r="E13" s="24">
        <f t="shared" si="0"/>
        <v>2.4494614069467824</v>
      </c>
      <c r="F13" s="27">
        <v>760760.00100000005</v>
      </c>
      <c r="G13" s="24">
        <f t="shared" si="1"/>
        <v>2.4494614069467824</v>
      </c>
      <c r="H13" s="64">
        <f t="shared" si="2"/>
        <v>82.990997207007183</v>
      </c>
    </row>
    <row r="14" spans="1:8" x14ac:dyDescent="0.25">
      <c r="A14" s="25" t="s">
        <v>125</v>
      </c>
      <c r="B14" s="26">
        <v>2</v>
      </c>
      <c r="C14" s="27">
        <v>740000</v>
      </c>
      <c r="D14" s="70">
        <v>306993.62</v>
      </c>
      <c r="E14" s="24">
        <f t="shared" si="0"/>
        <v>2.4104735466489497</v>
      </c>
      <c r="F14" s="27">
        <v>1481480</v>
      </c>
      <c r="G14" s="24">
        <f t="shared" si="1"/>
        <v>4.8209470932978995</v>
      </c>
      <c r="H14" s="64">
        <f t="shared" si="2"/>
        <v>87.811944300305086</v>
      </c>
    </row>
    <row r="15" spans="1:8" x14ac:dyDescent="0.25">
      <c r="A15" s="25" t="s">
        <v>62</v>
      </c>
      <c r="B15" s="26">
        <v>1</v>
      </c>
      <c r="C15" s="27">
        <v>739000</v>
      </c>
      <c r="D15" s="70">
        <v>317382.73</v>
      </c>
      <c r="E15" s="24">
        <f t="shared" si="0"/>
        <v>2.3284190667841318</v>
      </c>
      <c r="F15" s="27">
        <v>739739.00100000005</v>
      </c>
      <c r="G15" s="24">
        <f t="shared" si="1"/>
        <v>2.3284190667841318</v>
      </c>
      <c r="H15" s="64">
        <f t="shared" si="2"/>
        <v>90.140363367089222</v>
      </c>
    </row>
    <row r="16" spans="1:8" x14ac:dyDescent="0.25">
      <c r="A16" s="25" t="s">
        <v>126</v>
      </c>
      <c r="B16" s="26">
        <v>1</v>
      </c>
      <c r="C16" s="27">
        <v>745000</v>
      </c>
      <c r="D16" s="70">
        <v>320068.90000000002</v>
      </c>
      <c r="E16" s="24">
        <f t="shared" si="0"/>
        <v>2.3276238334933508</v>
      </c>
      <c r="F16" s="27">
        <v>745745.00100000005</v>
      </c>
      <c r="G16" s="24">
        <f t="shared" si="1"/>
        <v>2.3276238334933508</v>
      </c>
      <c r="H16" s="64">
        <f t="shared" si="2"/>
        <v>92.46798720058257</v>
      </c>
    </row>
    <row r="17" spans="1:9" s="265" customFormat="1" x14ac:dyDescent="0.25">
      <c r="A17" s="236"/>
      <c r="B17" s="237"/>
      <c r="C17" s="205"/>
      <c r="D17" s="345"/>
      <c r="E17" s="29"/>
      <c r="F17" s="205"/>
      <c r="G17" s="29"/>
    </row>
    <row r="18" spans="1:9" ht="18" x14ac:dyDescent="0.25">
      <c r="A18" s="87" t="s">
        <v>158</v>
      </c>
      <c r="B18" s="312">
        <f>SUM(B2:B17)</f>
        <v>38</v>
      </c>
      <c r="C18" s="87"/>
      <c r="D18" s="87" t="s">
        <v>228</v>
      </c>
      <c r="E18" s="357">
        <f>AVERAGE(E2:E16)</f>
        <v>2.398187696070635</v>
      </c>
      <c r="F18" s="87"/>
      <c r="G18" s="357">
        <f>SUM(G2:G17)</f>
        <v>92.46798720058257</v>
      </c>
      <c r="H18" s="83"/>
    </row>
    <row r="25" spans="1:9" x14ac:dyDescent="0.25">
      <c r="I25" s="71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2"/>
  <sheetViews>
    <sheetView showGridLines="0" workbookViewId="0">
      <selection sqref="A1:H1"/>
    </sheetView>
  </sheetViews>
  <sheetFormatPr baseColWidth="10" defaultRowHeight="15" x14ac:dyDescent="0.25"/>
  <cols>
    <col min="1" max="1" width="13.140625" style="15" customWidth="1"/>
    <col min="2" max="2" width="14" style="15" customWidth="1"/>
    <col min="3" max="3" width="11.42578125" style="15"/>
    <col min="4" max="4" width="16.28515625" style="15" customWidth="1"/>
    <col min="5" max="5" width="16.7109375" style="15" customWidth="1"/>
    <col min="6" max="6" width="11.42578125" style="15"/>
    <col min="7" max="7" width="13.7109375" style="1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93</v>
      </c>
      <c r="F1" s="251" t="s">
        <v>219</v>
      </c>
      <c r="G1" s="251" t="s">
        <v>153</v>
      </c>
      <c r="H1" s="80" t="s">
        <v>223</v>
      </c>
    </row>
    <row r="2" spans="1:8" x14ac:dyDescent="0.25">
      <c r="A2" s="43" t="s">
        <v>133</v>
      </c>
      <c r="B2" s="43" t="s">
        <v>133</v>
      </c>
      <c r="C2" s="43" t="s">
        <v>133</v>
      </c>
      <c r="D2" s="43" t="s">
        <v>133</v>
      </c>
      <c r="E2" s="43" t="s">
        <v>133</v>
      </c>
      <c r="F2" s="43" t="s">
        <v>133</v>
      </c>
      <c r="G2" s="43" t="s">
        <v>133</v>
      </c>
      <c r="H2" s="6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49"/>
  <sheetViews>
    <sheetView showGridLines="0" topLeftCell="A34" workbookViewId="0">
      <selection activeCell="E2" sqref="E2"/>
    </sheetView>
  </sheetViews>
  <sheetFormatPr baseColWidth="10" defaultRowHeight="15" x14ac:dyDescent="0.25"/>
  <cols>
    <col min="1" max="1" width="15.28515625" style="15" customWidth="1"/>
    <col min="2" max="2" width="14.42578125" style="15" customWidth="1"/>
    <col min="3" max="3" width="16.28515625" style="15" customWidth="1"/>
    <col min="4" max="4" width="27" style="122" customWidth="1"/>
    <col min="5" max="5" width="16.140625" style="15" customWidth="1"/>
    <col min="6" max="6" width="14.5703125" style="15" bestFit="1" customWidth="1"/>
    <col min="7" max="7" width="14.42578125" style="15" customWidth="1"/>
    <col min="8" max="8" width="19.1406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25" t="s">
        <v>113</v>
      </c>
      <c r="B2" s="26">
        <v>2</v>
      </c>
      <c r="C2" s="27">
        <v>2800</v>
      </c>
      <c r="D2" s="43">
        <v>94120.28</v>
      </c>
      <c r="E2" s="73">
        <f t="shared" ref="E2:E46" si="0">C2/D2</f>
        <v>2.9749167767031719E-2</v>
      </c>
      <c r="F2" s="27">
        <v>5600</v>
      </c>
      <c r="G2" s="24">
        <f t="shared" ref="G2:G47" si="1">B2*E2</f>
        <v>5.9498335534063439E-2</v>
      </c>
      <c r="H2" s="82">
        <f>G2</f>
        <v>5.9498335534063439E-2</v>
      </c>
    </row>
    <row r="3" spans="1:8" x14ac:dyDescent="0.25">
      <c r="A3" s="25" t="s">
        <v>5</v>
      </c>
      <c r="B3" s="26">
        <v>396</v>
      </c>
      <c r="C3" s="27">
        <v>2899.99</v>
      </c>
      <c r="D3" s="43">
        <v>117395.02</v>
      </c>
      <c r="E3" s="73">
        <f t="shared" si="0"/>
        <v>2.4702836627993247E-2</v>
      </c>
      <c r="F3" s="27">
        <v>1148396.0399999998</v>
      </c>
      <c r="G3" s="24">
        <f t="shared" si="1"/>
        <v>9.7823233046853257</v>
      </c>
      <c r="H3" s="82">
        <f>H2+G3</f>
        <v>9.8418216402193899</v>
      </c>
    </row>
    <row r="4" spans="1:8" x14ac:dyDescent="0.25">
      <c r="A4" s="25" t="s">
        <v>5</v>
      </c>
      <c r="B4" s="26">
        <v>416</v>
      </c>
      <c r="C4" s="27">
        <v>2899.99</v>
      </c>
      <c r="D4" s="43">
        <v>117395.02</v>
      </c>
      <c r="E4" s="73">
        <f t="shared" si="0"/>
        <v>2.4702836627993247E-2</v>
      </c>
      <c r="F4" s="27">
        <v>1206395.8399999999</v>
      </c>
      <c r="G4" s="24">
        <f t="shared" si="1"/>
        <v>10.27638003724519</v>
      </c>
      <c r="H4" s="82">
        <f t="shared" ref="H4:H47" si="2">H3+G4</f>
        <v>20.11820167746458</v>
      </c>
    </row>
    <row r="5" spans="1:8" x14ac:dyDescent="0.25">
      <c r="A5" s="25" t="s">
        <v>10</v>
      </c>
      <c r="B5" s="26">
        <v>10</v>
      </c>
      <c r="C5" s="27">
        <v>4924.8</v>
      </c>
      <c r="D5" s="43">
        <v>130032.62</v>
      </c>
      <c r="E5" s="73">
        <f t="shared" si="0"/>
        <v>3.7873573569462804E-2</v>
      </c>
      <c r="F5" s="27">
        <v>49248</v>
      </c>
      <c r="G5" s="24">
        <f t="shared" si="1"/>
        <v>0.37873573569462804</v>
      </c>
      <c r="H5" s="82">
        <f t="shared" si="2"/>
        <v>20.496937413159209</v>
      </c>
    </row>
    <row r="6" spans="1:8" x14ac:dyDescent="0.25">
      <c r="A6" s="25" t="s">
        <v>11</v>
      </c>
      <c r="B6" s="26">
        <v>272</v>
      </c>
      <c r="C6" s="27">
        <v>5000</v>
      </c>
      <c r="D6" s="43">
        <v>130032.62</v>
      </c>
      <c r="E6" s="73">
        <f t="shared" si="0"/>
        <v>3.8451889994987415E-2</v>
      </c>
      <c r="F6" s="27">
        <v>1360000</v>
      </c>
      <c r="G6" s="24">
        <f t="shared" si="1"/>
        <v>10.458914078636576</v>
      </c>
      <c r="H6" s="82">
        <f t="shared" si="2"/>
        <v>30.955851491795784</v>
      </c>
    </row>
    <row r="7" spans="1:8" x14ac:dyDescent="0.25">
      <c r="A7" s="25" t="s">
        <v>12</v>
      </c>
      <c r="B7" s="26">
        <v>300</v>
      </c>
      <c r="C7" s="27">
        <v>6100</v>
      </c>
      <c r="D7" s="43">
        <v>175523.12</v>
      </c>
      <c r="E7" s="73">
        <f t="shared" si="0"/>
        <v>3.4753256437100706E-2</v>
      </c>
      <c r="F7" s="27">
        <v>1830000</v>
      </c>
      <c r="G7" s="24">
        <f t="shared" si="1"/>
        <v>10.425976931130212</v>
      </c>
      <c r="H7" s="82">
        <f t="shared" si="2"/>
        <v>41.381828422925992</v>
      </c>
    </row>
    <row r="8" spans="1:8" x14ac:dyDescent="0.25">
      <c r="A8" s="25" t="s">
        <v>121</v>
      </c>
      <c r="B8" s="26">
        <v>29</v>
      </c>
      <c r="C8" s="27">
        <v>7995</v>
      </c>
      <c r="D8" s="43">
        <v>175501.44</v>
      </c>
      <c r="E8" s="73">
        <f t="shared" si="0"/>
        <v>4.5555181769448727E-2</v>
      </c>
      <c r="F8" s="27">
        <v>231855</v>
      </c>
      <c r="G8" s="24">
        <f t="shared" si="1"/>
        <v>1.321100271314013</v>
      </c>
      <c r="H8" s="82">
        <f t="shared" si="2"/>
        <v>42.702928694240008</v>
      </c>
    </row>
    <row r="9" spans="1:8" x14ac:dyDescent="0.25">
      <c r="A9" s="25" t="s">
        <v>123</v>
      </c>
      <c r="B9" s="26">
        <v>10</v>
      </c>
      <c r="C9" s="27">
        <v>7594</v>
      </c>
      <c r="D9" s="43">
        <v>187704.89</v>
      </c>
      <c r="E9" s="73">
        <f t="shared" si="0"/>
        <v>4.0457123945998423E-2</v>
      </c>
      <c r="F9" s="27">
        <v>75940</v>
      </c>
      <c r="G9" s="24">
        <f t="shared" si="1"/>
        <v>0.40457123945998424</v>
      </c>
      <c r="H9" s="82">
        <f t="shared" si="2"/>
        <v>43.107499933699991</v>
      </c>
    </row>
    <row r="10" spans="1:8" x14ac:dyDescent="0.25">
      <c r="A10" s="25" t="s">
        <v>35</v>
      </c>
      <c r="B10" s="26">
        <v>90</v>
      </c>
      <c r="C10" s="27">
        <v>7499.99</v>
      </c>
      <c r="D10" s="43">
        <v>198401.62</v>
      </c>
      <c r="E10" s="73">
        <f t="shared" si="0"/>
        <v>3.7802060285596462E-2</v>
      </c>
      <c r="F10" s="27">
        <v>675674.09909999999</v>
      </c>
      <c r="G10" s="24">
        <f t="shared" si="1"/>
        <v>3.4021854257036814</v>
      </c>
      <c r="H10" s="82">
        <f t="shared" si="2"/>
        <v>46.509685359403676</v>
      </c>
    </row>
    <row r="11" spans="1:8" x14ac:dyDescent="0.25">
      <c r="A11" s="25" t="s">
        <v>38</v>
      </c>
      <c r="B11" s="26">
        <v>5</v>
      </c>
      <c r="C11" s="27">
        <v>7193</v>
      </c>
      <c r="D11" s="43">
        <v>208612.29</v>
      </c>
      <c r="E11" s="73">
        <f t="shared" si="0"/>
        <v>3.4480231246203183E-2</v>
      </c>
      <c r="F11" s="27">
        <v>36015</v>
      </c>
      <c r="G11" s="24">
        <f t="shared" si="1"/>
        <v>0.17240115623101593</v>
      </c>
      <c r="H11" s="82">
        <f t="shared" si="2"/>
        <v>46.682086515634694</v>
      </c>
    </row>
    <row r="12" spans="1:8" x14ac:dyDescent="0.25">
      <c r="A12" s="25" t="s">
        <v>118</v>
      </c>
      <c r="B12" s="26">
        <v>15</v>
      </c>
      <c r="C12" s="27">
        <v>7300</v>
      </c>
      <c r="D12" s="43">
        <v>235012.53</v>
      </c>
      <c r="E12" s="73">
        <f t="shared" si="0"/>
        <v>3.1062173578574725E-2</v>
      </c>
      <c r="F12" s="27">
        <v>109609.50099999999</v>
      </c>
      <c r="G12" s="24">
        <f t="shared" si="1"/>
        <v>0.46593260367862088</v>
      </c>
      <c r="H12" s="82">
        <f t="shared" si="2"/>
        <v>47.148019119313318</v>
      </c>
    </row>
    <row r="13" spans="1:8" x14ac:dyDescent="0.25">
      <c r="A13" s="25" t="s">
        <v>99</v>
      </c>
      <c r="B13" s="26">
        <v>50</v>
      </c>
      <c r="C13" s="27">
        <v>7700</v>
      </c>
      <c r="D13" s="43">
        <v>258026.12</v>
      </c>
      <c r="E13" s="73">
        <f t="shared" si="0"/>
        <v>2.9841940033047819E-2</v>
      </c>
      <c r="F13" s="27">
        <v>385385.00099999999</v>
      </c>
      <c r="G13" s="24">
        <f t="shared" si="1"/>
        <v>1.4920970016523909</v>
      </c>
      <c r="H13" s="82">
        <f t="shared" si="2"/>
        <v>48.640116120965708</v>
      </c>
    </row>
    <row r="14" spans="1:8" x14ac:dyDescent="0.25">
      <c r="A14" s="25" t="s">
        <v>51</v>
      </c>
      <c r="B14" s="26">
        <v>67</v>
      </c>
      <c r="C14" s="27">
        <v>8000</v>
      </c>
      <c r="D14" s="43">
        <v>265980.03999999998</v>
      </c>
      <c r="E14" s="73">
        <f t="shared" si="0"/>
        <v>3.0077444909024004E-2</v>
      </c>
      <c r="F14" s="27">
        <v>536536.00100000005</v>
      </c>
      <c r="G14" s="24">
        <f t="shared" si="1"/>
        <v>2.0151888089046084</v>
      </c>
      <c r="H14" s="82">
        <f t="shared" si="2"/>
        <v>50.655304929870319</v>
      </c>
    </row>
    <row r="15" spans="1:8" x14ac:dyDescent="0.25">
      <c r="A15" s="25" t="s">
        <v>51</v>
      </c>
      <c r="B15" s="26">
        <v>5</v>
      </c>
      <c r="C15" s="27">
        <v>9000</v>
      </c>
      <c r="D15" s="43">
        <v>265980.03999999998</v>
      </c>
      <c r="E15" s="73">
        <f t="shared" si="0"/>
        <v>3.3837125522652001E-2</v>
      </c>
      <c r="F15" s="27">
        <v>45050</v>
      </c>
      <c r="G15" s="24">
        <f t="shared" si="1"/>
        <v>0.16918562761326</v>
      </c>
      <c r="H15" s="82">
        <f t="shared" si="2"/>
        <v>50.824490557483578</v>
      </c>
    </row>
    <row r="16" spans="1:8" x14ac:dyDescent="0.25">
      <c r="A16" s="25" t="s">
        <v>55</v>
      </c>
      <c r="B16" s="26">
        <v>38</v>
      </c>
      <c r="C16" s="27">
        <v>8500</v>
      </c>
      <c r="D16" s="43">
        <v>294729.01</v>
      </c>
      <c r="E16" s="73">
        <f t="shared" si="0"/>
        <v>2.8840052087169835E-2</v>
      </c>
      <c r="F16" s="27">
        <v>323323.00099999999</v>
      </c>
      <c r="G16" s="24">
        <f t="shared" si="1"/>
        <v>1.0959219793124537</v>
      </c>
      <c r="H16" s="82">
        <f t="shared" si="2"/>
        <v>51.920412536796029</v>
      </c>
    </row>
    <row r="17" spans="1:8" x14ac:dyDescent="0.25">
      <c r="A17" s="25" t="s">
        <v>55</v>
      </c>
      <c r="B17" s="26">
        <v>312</v>
      </c>
      <c r="C17" s="27">
        <v>8999.99</v>
      </c>
      <c r="D17" s="43">
        <v>294729.01</v>
      </c>
      <c r="E17" s="73">
        <f t="shared" si="0"/>
        <v>3.0536491809883253E-2</v>
      </c>
      <c r="F17" s="27">
        <v>2810804.8768799994</v>
      </c>
      <c r="G17" s="24">
        <f t="shared" si="1"/>
        <v>9.5273854446835742</v>
      </c>
      <c r="H17" s="82">
        <f t="shared" si="2"/>
        <v>61.447797981479603</v>
      </c>
    </row>
    <row r="18" spans="1:8" x14ac:dyDescent="0.25">
      <c r="A18" s="25" t="s">
        <v>57</v>
      </c>
      <c r="B18" s="26">
        <v>20</v>
      </c>
      <c r="C18" s="27">
        <v>9500</v>
      </c>
      <c r="D18" s="43">
        <v>285012.42</v>
      </c>
      <c r="E18" s="73">
        <f t="shared" si="0"/>
        <v>3.3331880765055784E-2</v>
      </c>
      <c r="F18" s="27">
        <v>190190.00099999999</v>
      </c>
      <c r="G18" s="24">
        <f t="shared" si="1"/>
        <v>0.66663761530111565</v>
      </c>
      <c r="H18" s="82">
        <f t="shared" si="2"/>
        <v>62.114435596780716</v>
      </c>
    </row>
    <row r="19" spans="1:8" x14ac:dyDescent="0.25">
      <c r="A19" s="25" t="s">
        <v>57</v>
      </c>
      <c r="B19" s="26">
        <v>4</v>
      </c>
      <c r="C19" s="27">
        <v>9700</v>
      </c>
      <c r="D19" s="43">
        <v>285012.42</v>
      </c>
      <c r="E19" s="73">
        <f t="shared" si="0"/>
        <v>3.4033604570635909E-2</v>
      </c>
      <c r="F19" s="27">
        <v>38850</v>
      </c>
      <c r="G19" s="24">
        <f t="shared" si="1"/>
        <v>0.13613441828254363</v>
      </c>
      <c r="H19" s="82">
        <f t="shared" si="2"/>
        <v>62.250570015063261</v>
      </c>
    </row>
    <row r="20" spans="1:8" x14ac:dyDescent="0.25">
      <c r="A20" s="25" t="s">
        <v>57</v>
      </c>
      <c r="B20" s="26">
        <v>1</v>
      </c>
      <c r="C20" s="27">
        <v>10000</v>
      </c>
      <c r="D20" s="43">
        <v>285012.42</v>
      </c>
      <c r="E20" s="73">
        <f t="shared" si="0"/>
        <v>3.5086190279006092E-2</v>
      </c>
      <c r="F20" s="27">
        <v>10050</v>
      </c>
      <c r="G20" s="24">
        <f t="shared" si="1"/>
        <v>3.5086190279006092E-2</v>
      </c>
      <c r="H20" s="82">
        <f t="shared" si="2"/>
        <v>62.285656205342264</v>
      </c>
    </row>
    <row r="21" spans="1:8" x14ac:dyDescent="0.25">
      <c r="A21" s="25" t="s">
        <v>131</v>
      </c>
      <c r="B21" s="26">
        <v>208</v>
      </c>
      <c r="C21" s="27">
        <v>11500</v>
      </c>
      <c r="D21" s="43">
        <v>298781.93</v>
      </c>
      <c r="E21" s="73">
        <f t="shared" si="0"/>
        <v>3.8489610131375751E-2</v>
      </c>
      <c r="F21" s="27">
        <v>2394392</v>
      </c>
      <c r="G21" s="24">
        <f t="shared" si="1"/>
        <v>8.0058389073261562</v>
      </c>
      <c r="H21" s="82">
        <f t="shared" si="2"/>
        <v>70.291495112668414</v>
      </c>
    </row>
    <row r="22" spans="1:8" x14ac:dyDescent="0.25">
      <c r="A22" s="25" t="s">
        <v>131</v>
      </c>
      <c r="B22" s="26">
        <v>200</v>
      </c>
      <c r="C22" s="27">
        <v>11000</v>
      </c>
      <c r="D22" s="43">
        <v>298781.93</v>
      </c>
      <c r="E22" s="73">
        <f t="shared" si="0"/>
        <v>3.6816148821315932E-2</v>
      </c>
      <c r="F22" s="27">
        <v>2202200</v>
      </c>
      <c r="G22" s="24">
        <f t="shared" si="1"/>
        <v>7.3632297642631865</v>
      </c>
      <c r="H22" s="82">
        <f t="shared" si="2"/>
        <v>77.654724876931596</v>
      </c>
    </row>
    <row r="23" spans="1:8" x14ac:dyDescent="0.25">
      <c r="A23" s="25" t="s">
        <v>100</v>
      </c>
      <c r="B23" s="26">
        <v>100</v>
      </c>
      <c r="C23" s="27">
        <v>11250</v>
      </c>
      <c r="D23" s="43">
        <v>294821.82</v>
      </c>
      <c r="E23" s="73">
        <f t="shared" si="0"/>
        <v>3.8158641039526854E-2</v>
      </c>
      <c r="F23" s="27">
        <v>1126125</v>
      </c>
      <c r="G23" s="24">
        <f t="shared" si="1"/>
        <v>3.8158641039526855</v>
      </c>
      <c r="H23" s="82">
        <f t="shared" si="2"/>
        <v>81.470588980884287</v>
      </c>
    </row>
    <row r="24" spans="1:8" x14ac:dyDescent="0.25">
      <c r="A24" s="25" t="s">
        <v>100</v>
      </c>
      <c r="B24" s="26">
        <v>730</v>
      </c>
      <c r="C24" s="27">
        <v>10500</v>
      </c>
      <c r="D24" s="43">
        <v>294821.82</v>
      </c>
      <c r="E24" s="73">
        <f t="shared" si="0"/>
        <v>3.561473163689173E-2</v>
      </c>
      <c r="F24" s="27">
        <v>7672665</v>
      </c>
      <c r="G24" s="24">
        <f t="shared" si="1"/>
        <v>25.998754094930963</v>
      </c>
      <c r="H24" s="82">
        <f t="shared" si="2"/>
        <v>107.46934307581525</v>
      </c>
    </row>
    <row r="25" spans="1:8" x14ac:dyDescent="0.25">
      <c r="A25" s="25" t="s">
        <v>60</v>
      </c>
      <c r="B25" s="26">
        <v>100</v>
      </c>
      <c r="C25" s="27">
        <v>11400</v>
      </c>
      <c r="D25" s="43">
        <v>310272.28999999998</v>
      </c>
      <c r="E25" s="73">
        <f t="shared" si="0"/>
        <v>3.6741921104201734E-2</v>
      </c>
      <c r="F25" s="27">
        <v>1141140</v>
      </c>
      <c r="G25" s="24">
        <f t="shared" si="1"/>
        <v>3.6741921104201736</v>
      </c>
      <c r="H25" s="82">
        <f t="shared" si="2"/>
        <v>111.14353518623543</v>
      </c>
    </row>
    <row r="26" spans="1:8" x14ac:dyDescent="0.25">
      <c r="A26" s="25" t="s">
        <v>60</v>
      </c>
      <c r="B26" s="26">
        <v>400</v>
      </c>
      <c r="C26" s="27">
        <v>11400</v>
      </c>
      <c r="D26" s="43">
        <v>310272.28999999998</v>
      </c>
      <c r="E26" s="73">
        <f t="shared" si="0"/>
        <v>3.6741921104201734E-2</v>
      </c>
      <c r="F26" s="27">
        <v>4564560</v>
      </c>
      <c r="G26" s="24">
        <f t="shared" si="1"/>
        <v>14.696768441680694</v>
      </c>
      <c r="H26" s="82">
        <f t="shared" si="2"/>
        <v>125.84030362791611</v>
      </c>
    </row>
    <row r="27" spans="1:8" x14ac:dyDescent="0.25">
      <c r="A27" s="25" t="s">
        <v>125</v>
      </c>
      <c r="B27" s="26">
        <v>106</v>
      </c>
      <c r="C27" s="27">
        <v>11200</v>
      </c>
      <c r="D27" s="43">
        <v>306993.62</v>
      </c>
      <c r="E27" s="73">
        <f t="shared" si="0"/>
        <v>3.6482842868200326E-2</v>
      </c>
      <c r="F27" s="27">
        <v>1188387.2</v>
      </c>
      <c r="G27" s="24">
        <f t="shared" si="1"/>
        <v>3.8671813440292344</v>
      </c>
      <c r="H27" s="82">
        <f t="shared" si="2"/>
        <v>129.70748497194535</v>
      </c>
    </row>
    <row r="28" spans="1:8" x14ac:dyDescent="0.25">
      <c r="A28" s="25" t="s">
        <v>126</v>
      </c>
      <c r="B28" s="26">
        <v>20</v>
      </c>
      <c r="C28" s="27">
        <v>13998</v>
      </c>
      <c r="D28" s="43">
        <v>320068.90000000002</v>
      </c>
      <c r="E28" s="73">
        <f t="shared" si="0"/>
        <v>4.3734333451328759E-2</v>
      </c>
      <c r="F28" s="27">
        <v>280239.96100000001</v>
      </c>
      <c r="G28" s="24">
        <f t="shared" si="1"/>
        <v>0.87468666902657521</v>
      </c>
      <c r="H28" s="82">
        <f t="shared" si="2"/>
        <v>130.58217164097192</v>
      </c>
    </row>
    <row r="29" spans="1:8" x14ac:dyDescent="0.25">
      <c r="A29" s="25" t="s">
        <v>82</v>
      </c>
      <c r="B29" s="26">
        <v>987</v>
      </c>
      <c r="C29" s="27">
        <v>16700</v>
      </c>
      <c r="D29" s="43">
        <v>449043.73</v>
      </c>
      <c r="E29" s="73">
        <f t="shared" si="0"/>
        <v>3.7190141815363953E-2</v>
      </c>
      <c r="F29" s="27">
        <v>16499382.9</v>
      </c>
      <c r="G29" s="24">
        <f t="shared" si="1"/>
        <v>36.706669971764221</v>
      </c>
      <c r="H29" s="82">
        <f t="shared" si="2"/>
        <v>167.28884161273615</v>
      </c>
    </row>
    <row r="30" spans="1:8" x14ac:dyDescent="0.25">
      <c r="A30" s="25" t="s">
        <v>134</v>
      </c>
      <c r="B30" s="26">
        <v>1000</v>
      </c>
      <c r="C30" s="27">
        <v>14600</v>
      </c>
      <c r="D30" s="43">
        <v>452042.91</v>
      </c>
      <c r="E30" s="73">
        <f t="shared" si="0"/>
        <v>3.2297818806626126E-2</v>
      </c>
      <c r="F30" s="27">
        <v>14614600</v>
      </c>
      <c r="G30" s="24">
        <f t="shared" si="1"/>
        <v>32.297818806626125</v>
      </c>
      <c r="H30" s="82">
        <f t="shared" si="2"/>
        <v>199.58666041936226</v>
      </c>
    </row>
    <row r="31" spans="1:8" x14ac:dyDescent="0.25">
      <c r="A31" s="25" t="s">
        <v>85</v>
      </c>
      <c r="B31" s="26">
        <v>200</v>
      </c>
      <c r="C31" s="27">
        <v>15000</v>
      </c>
      <c r="D31" s="43">
        <v>472323.92</v>
      </c>
      <c r="E31" s="73">
        <f t="shared" si="0"/>
        <v>3.1757866508221731E-2</v>
      </c>
      <c r="F31" s="27">
        <v>3003000</v>
      </c>
      <c r="G31" s="24">
        <f t="shared" si="1"/>
        <v>6.3515733016443461</v>
      </c>
      <c r="H31" s="82">
        <f t="shared" si="2"/>
        <v>205.93823372100661</v>
      </c>
    </row>
    <row r="32" spans="1:8" x14ac:dyDescent="0.25">
      <c r="A32" s="25" t="s">
        <v>86</v>
      </c>
      <c r="B32" s="26">
        <v>500</v>
      </c>
      <c r="C32" s="27">
        <v>14900</v>
      </c>
      <c r="D32" s="43">
        <v>455023.82</v>
      </c>
      <c r="E32" s="73">
        <f t="shared" si="0"/>
        <v>3.2745538464337975E-2</v>
      </c>
      <c r="F32" s="27">
        <v>7457450</v>
      </c>
      <c r="G32" s="24">
        <f t="shared" si="1"/>
        <v>16.372769232168988</v>
      </c>
      <c r="H32" s="82">
        <f t="shared" si="2"/>
        <v>222.3110029531756</v>
      </c>
    </row>
    <row r="33" spans="1:8" x14ac:dyDescent="0.25">
      <c r="A33" s="25" t="s">
        <v>135</v>
      </c>
      <c r="B33" s="26">
        <v>200</v>
      </c>
      <c r="C33" s="27">
        <v>15499.99</v>
      </c>
      <c r="D33" s="43">
        <v>443684.67</v>
      </c>
      <c r="E33" s="73">
        <f t="shared" si="0"/>
        <v>3.4934698104399232E-2</v>
      </c>
      <c r="F33" s="27">
        <v>3103097.9980000001</v>
      </c>
      <c r="G33" s="24">
        <f t="shared" si="1"/>
        <v>6.9869396208798467</v>
      </c>
      <c r="H33" s="82">
        <f t="shared" si="2"/>
        <v>229.29794257405544</v>
      </c>
    </row>
    <row r="34" spans="1:8" x14ac:dyDescent="0.25">
      <c r="A34" s="25" t="s">
        <v>135</v>
      </c>
      <c r="B34" s="26">
        <v>155</v>
      </c>
      <c r="C34" s="27">
        <v>15499</v>
      </c>
      <c r="D34" s="43">
        <v>443684.67</v>
      </c>
      <c r="E34" s="73">
        <f t="shared" si="0"/>
        <v>3.4932466789983976E-2</v>
      </c>
      <c r="F34" s="27">
        <v>2404747.3450000002</v>
      </c>
      <c r="G34" s="24">
        <f t="shared" si="1"/>
        <v>5.414532352447516</v>
      </c>
      <c r="H34" s="82">
        <f t="shared" si="2"/>
        <v>234.71247492650295</v>
      </c>
    </row>
    <row r="35" spans="1:8" x14ac:dyDescent="0.25">
      <c r="A35" s="25" t="s">
        <v>89</v>
      </c>
      <c r="B35" s="26">
        <v>30</v>
      </c>
      <c r="C35" s="27">
        <v>15000</v>
      </c>
      <c r="D35" s="43">
        <v>465902.92</v>
      </c>
      <c r="E35" s="73">
        <f t="shared" si="0"/>
        <v>3.2195548377331483E-2</v>
      </c>
      <c r="F35" s="27">
        <v>450450.00099999999</v>
      </c>
      <c r="G35" s="24">
        <f t="shared" si="1"/>
        <v>0.96586645131994453</v>
      </c>
      <c r="H35" s="82">
        <f t="shared" si="2"/>
        <v>235.6783413778229</v>
      </c>
    </row>
    <row r="36" spans="1:8" x14ac:dyDescent="0.25">
      <c r="A36" s="25" t="s">
        <v>130</v>
      </c>
      <c r="B36" s="26">
        <v>4000</v>
      </c>
      <c r="C36" s="27">
        <v>16499.990000000002</v>
      </c>
      <c r="D36" s="43">
        <v>459023.63</v>
      </c>
      <c r="E36" s="73">
        <f t="shared" si="0"/>
        <v>3.5945840086707523E-2</v>
      </c>
      <c r="F36" s="27">
        <v>66065959.960000008</v>
      </c>
      <c r="G36" s="24">
        <f t="shared" si="1"/>
        <v>143.78336034683008</v>
      </c>
      <c r="H36" s="82">
        <f t="shared" si="2"/>
        <v>379.46170172465298</v>
      </c>
    </row>
    <row r="37" spans="1:8" x14ac:dyDescent="0.25">
      <c r="A37" s="25" t="s">
        <v>130</v>
      </c>
      <c r="B37" s="26">
        <v>3057</v>
      </c>
      <c r="C37" s="27">
        <v>16499.990000000002</v>
      </c>
      <c r="D37" s="43">
        <v>459023.63</v>
      </c>
      <c r="E37" s="73">
        <f t="shared" si="0"/>
        <v>3.5945840086707523E-2</v>
      </c>
      <c r="F37" s="27">
        <v>50490909.899430007</v>
      </c>
      <c r="G37" s="24">
        <f t="shared" si="1"/>
        <v>109.8864331450649</v>
      </c>
      <c r="H37" s="82">
        <f t="shared" si="2"/>
        <v>489.34813486971791</v>
      </c>
    </row>
    <row r="38" spans="1:8" x14ac:dyDescent="0.25">
      <c r="A38" s="25" t="s">
        <v>130</v>
      </c>
      <c r="B38" s="26">
        <v>440</v>
      </c>
      <c r="C38" s="27">
        <v>16000</v>
      </c>
      <c r="D38" s="43">
        <v>459023.63</v>
      </c>
      <c r="E38" s="73">
        <f t="shared" si="0"/>
        <v>3.4856593330500216E-2</v>
      </c>
      <c r="F38" s="27">
        <v>7047040</v>
      </c>
      <c r="G38" s="24">
        <f t="shared" si="1"/>
        <v>15.336901065420095</v>
      </c>
      <c r="H38" s="82">
        <f t="shared" si="2"/>
        <v>504.68503593513799</v>
      </c>
    </row>
    <row r="39" spans="1:8" x14ac:dyDescent="0.25">
      <c r="A39" s="25" t="s">
        <v>90</v>
      </c>
      <c r="B39" s="26">
        <v>700</v>
      </c>
      <c r="C39" s="27">
        <v>15999.99</v>
      </c>
      <c r="D39" s="43">
        <v>470183.51</v>
      </c>
      <c r="E39" s="73">
        <f t="shared" si="0"/>
        <v>3.402924530466838E-2</v>
      </c>
      <c r="F39" s="27">
        <v>11211192.993000003</v>
      </c>
      <c r="G39" s="24">
        <f t="shared" si="1"/>
        <v>23.820471713267867</v>
      </c>
      <c r="H39" s="82">
        <f t="shared" si="2"/>
        <v>528.50550764840591</v>
      </c>
    </row>
    <row r="40" spans="1:8" x14ac:dyDescent="0.25">
      <c r="A40" s="25" t="s">
        <v>90</v>
      </c>
      <c r="B40" s="26">
        <v>300</v>
      </c>
      <c r="C40" s="27">
        <v>15999.99</v>
      </c>
      <c r="D40" s="43">
        <v>470183.51</v>
      </c>
      <c r="E40" s="73">
        <f t="shared" si="0"/>
        <v>3.402924530466838E-2</v>
      </c>
      <c r="F40" s="27">
        <v>4804796.9970000004</v>
      </c>
      <c r="G40" s="24">
        <f t="shared" si="1"/>
        <v>10.208773591400513</v>
      </c>
      <c r="H40" s="82">
        <f t="shared" si="2"/>
        <v>538.71428123980638</v>
      </c>
    </row>
    <row r="41" spans="1:8" x14ac:dyDescent="0.25">
      <c r="A41" s="25" t="s">
        <v>90</v>
      </c>
      <c r="B41" s="26">
        <v>1000</v>
      </c>
      <c r="C41" s="27">
        <v>16000</v>
      </c>
      <c r="D41" s="43">
        <v>470183.51</v>
      </c>
      <c r="E41" s="73">
        <f t="shared" si="0"/>
        <v>3.4029266572959994E-2</v>
      </c>
      <c r="F41" s="27">
        <v>16016000</v>
      </c>
      <c r="G41" s="24">
        <f t="shared" si="1"/>
        <v>34.029266572959997</v>
      </c>
      <c r="H41" s="82">
        <f t="shared" si="2"/>
        <v>572.74354781276634</v>
      </c>
    </row>
    <row r="42" spans="1:8" x14ac:dyDescent="0.25">
      <c r="A42" s="25" t="s">
        <v>91</v>
      </c>
      <c r="B42" s="26">
        <v>20</v>
      </c>
      <c r="C42" s="27">
        <v>15498</v>
      </c>
      <c r="D42" s="43">
        <v>470183.51</v>
      </c>
      <c r="E42" s="73">
        <f t="shared" si="0"/>
        <v>3.2961598334233372E-2</v>
      </c>
      <c r="F42" s="27">
        <v>310269.96100000001</v>
      </c>
      <c r="G42" s="24">
        <f t="shared" si="1"/>
        <v>0.65923196668466744</v>
      </c>
      <c r="H42" s="82">
        <f t="shared" si="2"/>
        <v>573.40277977945095</v>
      </c>
    </row>
    <row r="43" spans="1:8" x14ac:dyDescent="0.25">
      <c r="A43" s="25" t="s">
        <v>92</v>
      </c>
      <c r="B43" s="26">
        <v>1338</v>
      </c>
      <c r="C43" s="27">
        <v>15595</v>
      </c>
      <c r="D43" s="43">
        <v>484924.03</v>
      </c>
      <c r="E43" s="73">
        <f t="shared" si="0"/>
        <v>3.2159676640483248E-2</v>
      </c>
      <c r="F43" s="27">
        <v>20886976.109999999</v>
      </c>
      <c r="G43" s="24">
        <f t="shared" si="1"/>
        <v>43.029647344966584</v>
      </c>
      <c r="H43" s="82">
        <f t="shared" si="2"/>
        <v>616.43242712441759</v>
      </c>
    </row>
    <row r="44" spans="1:8" x14ac:dyDescent="0.25">
      <c r="A44" s="25" t="s">
        <v>92</v>
      </c>
      <c r="B44" s="26">
        <v>500</v>
      </c>
      <c r="C44" s="27">
        <v>15595</v>
      </c>
      <c r="D44" s="43">
        <v>484924.03</v>
      </c>
      <c r="E44" s="73">
        <f t="shared" si="0"/>
        <v>3.2159676640483248E-2</v>
      </c>
      <c r="F44" s="27">
        <v>7805297.5</v>
      </c>
      <c r="G44" s="24">
        <f t="shared" si="1"/>
        <v>16.079838320241624</v>
      </c>
      <c r="H44" s="82">
        <f t="shared" si="2"/>
        <v>632.51226544465919</v>
      </c>
    </row>
    <row r="45" spans="1:8" x14ac:dyDescent="0.25">
      <c r="A45" s="25" t="s">
        <v>92</v>
      </c>
      <c r="B45" s="26">
        <v>162</v>
      </c>
      <c r="C45" s="27">
        <v>15595</v>
      </c>
      <c r="D45" s="43">
        <v>484924.03</v>
      </c>
      <c r="E45" s="73">
        <f t="shared" si="0"/>
        <v>3.2159676640483248E-2</v>
      </c>
      <c r="F45" s="27">
        <v>2528916.39</v>
      </c>
      <c r="G45" s="24">
        <f t="shared" si="1"/>
        <v>5.2098676157582862</v>
      </c>
      <c r="H45" s="82">
        <f t="shared" si="2"/>
        <v>637.72213306041749</v>
      </c>
    </row>
    <row r="46" spans="1:8" x14ac:dyDescent="0.25">
      <c r="A46" s="25" t="s">
        <v>92</v>
      </c>
      <c r="B46" s="26">
        <v>1000</v>
      </c>
      <c r="C46" s="27">
        <v>15500</v>
      </c>
      <c r="D46" s="43">
        <v>484924.03</v>
      </c>
      <c r="E46" s="73">
        <f t="shared" si="0"/>
        <v>3.1963769665116409E-2</v>
      </c>
      <c r="F46" s="27">
        <v>15515500</v>
      </c>
      <c r="G46" s="24">
        <f t="shared" si="1"/>
        <v>31.963769665116409</v>
      </c>
      <c r="H46" s="82">
        <f t="shared" si="2"/>
        <v>669.68590272553388</v>
      </c>
    </row>
    <row r="47" spans="1:8" x14ac:dyDescent="0.25">
      <c r="A47" s="25" t="s">
        <v>92</v>
      </c>
      <c r="B47" s="26">
        <v>474</v>
      </c>
      <c r="C47" s="72">
        <v>15000</v>
      </c>
      <c r="D47" s="378">
        <v>484924.03</v>
      </c>
      <c r="E47" s="74">
        <f>C47/D47</f>
        <v>3.0932680321080396E-2</v>
      </c>
      <c r="F47" s="27">
        <v>7117110</v>
      </c>
      <c r="G47" s="24">
        <f t="shared" si="1"/>
        <v>14.662090472192107</v>
      </c>
      <c r="H47" s="82">
        <f t="shared" si="2"/>
        <v>684.34799319772594</v>
      </c>
    </row>
    <row r="48" spans="1:8" s="265" customFormat="1" x14ac:dyDescent="0.25">
      <c r="A48" s="236"/>
      <c r="B48" s="237"/>
      <c r="C48" s="205"/>
      <c r="D48" s="45"/>
      <c r="E48" s="376"/>
      <c r="F48" s="205"/>
      <c r="G48" s="29"/>
      <c r="H48" s="204"/>
    </row>
    <row r="49" spans="1:8" ht="18" x14ac:dyDescent="0.25">
      <c r="A49" s="303" t="s">
        <v>158</v>
      </c>
      <c r="B49" s="281">
        <f>SUM(B2:B48)</f>
        <v>19969</v>
      </c>
      <c r="C49" s="263"/>
      <c r="D49" s="379" t="s">
        <v>228</v>
      </c>
      <c r="E49" s="380">
        <f>AVERAGE(E2:E47)</f>
        <v>3.4243095647353575E-2</v>
      </c>
      <c r="F49" s="86"/>
      <c r="G49" s="362">
        <f>SUM(G2:G48)</f>
        <v>684.34799319772594</v>
      </c>
      <c r="H49" s="84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9"/>
  <sheetViews>
    <sheetView showGridLines="0" workbookViewId="0">
      <selection sqref="A1:H1"/>
    </sheetView>
  </sheetViews>
  <sheetFormatPr baseColWidth="10" defaultRowHeight="15" x14ac:dyDescent="0.25"/>
  <cols>
    <col min="1" max="1" width="13.28515625" style="15" customWidth="1"/>
    <col min="2" max="3" width="11.42578125" style="15"/>
    <col min="4" max="4" width="23" style="15" customWidth="1"/>
    <col min="5" max="5" width="19.140625" style="15" customWidth="1"/>
    <col min="6" max="6" width="16.7109375" style="15" customWidth="1"/>
    <col min="7" max="7" width="16.85546875" style="15" customWidth="1"/>
    <col min="8" max="8" width="14.8554687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25" t="s">
        <v>95</v>
      </c>
      <c r="B2" s="42">
        <v>25</v>
      </c>
      <c r="C2" s="27">
        <v>8100</v>
      </c>
      <c r="D2" s="43">
        <v>177691.94</v>
      </c>
      <c r="E2" s="50">
        <f>C2/D2</f>
        <v>4.5584509910804059E-2</v>
      </c>
      <c r="F2" s="27">
        <v>200475</v>
      </c>
      <c r="G2" s="24">
        <f t="shared" ref="G2:G7" si="0">B2*E2</f>
        <v>1.1396127477701015</v>
      </c>
      <c r="H2" s="278">
        <f>G2</f>
        <v>1.1396127477701015</v>
      </c>
    </row>
    <row r="3" spans="1:8" x14ac:dyDescent="0.25">
      <c r="A3" s="25" t="s">
        <v>28</v>
      </c>
      <c r="B3" s="42">
        <v>146</v>
      </c>
      <c r="C3" s="27">
        <v>6500</v>
      </c>
      <c r="D3" s="43">
        <v>196711.05</v>
      </c>
      <c r="E3" s="50">
        <f t="shared" ref="E3:E7" si="1">C3/D3</f>
        <v>3.3043390292512805E-2</v>
      </c>
      <c r="F3" s="27">
        <v>939510</v>
      </c>
      <c r="G3" s="24">
        <f t="shared" si="0"/>
        <v>4.8243349827068691</v>
      </c>
      <c r="H3" s="278">
        <f>H2+G3</f>
        <v>5.9639477304769706</v>
      </c>
    </row>
    <row r="4" spans="1:8" x14ac:dyDescent="0.25">
      <c r="A4" s="25" t="s">
        <v>28</v>
      </c>
      <c r="B4" s="42">
        <v>264</v>
      </c>
      <c r="C4" s="27">
        <v>6500</v>
      </c>
      <c r="D4" s="43">
        <v>196711.05</v>
      </c>
      <c r="E4" s="50">
        <f t="shared" si="1"/>
        <v>3.3043390292512805E-2</v>
      </c>
      <c r="F4" s="27">
        <v>1698840</v>
      </c>
      <c r="G4" s="24">
        <f t="shared" si="0"/>
        <v>8.7234550372233812</v>
      </c>
      <c r="H4" s="278">
        <f t="shared" ref="H4:H7" si="2">H3+G4</f>
        <v>14.687402767700352</v>
      </c>
    </row>
    <row r="5" spans="1:8" x14ac:dyDescent="0.25">
      <c r="A5" s="25" t="s">
        <v>29</v>
      </c>
      <c r="B5" s="42">
        <v>32</v>
      </c>
      <c r="C5" s="27">
        <v>6800</v>
      </c>
      <c r="D5" s="43">
        <v>195812.32</v>
      </c>
      <c r="E5" s="50">
        <f t="shared" si="1"/>
        <v>3.4727130550314705E-2</v>
      </c>
      <c r="F5" s="27">
        <v>215424</v>
      </c>
      <c r="G5" s="24">
        <f t="shared" si="0"/>
        <v>1.1112681776100706</v>
      </c>
      <c r="H5" s="278">
        <f t="shared" si="2"/>
        <v>15.798670945310423</v>
      </c>
    </row>
    <row r="6" spans="1:8" x14ac:dyDescent="0.25">
      <c r="A6" s="25" t="s">
        <v>29</v>
      </c>
      <c r="B6" s="42">
        <v>4</v>
      </c>
      <c r="C6" s="27">
        <v>6800</v>
      </c>
      <c r="D6" s="43">
        <v>195812.32</v>
      </c>
      <c r="E6" s="50">
        <f t="shared" si="1"/>
        <v>3.4727130550314705E-2</v>
      </c>
      <c r="F6" s="27">
        <v>26928</v>
      </c>
      <c r="G6" s="24">
        <f t="shared" si="0"/>
        <v>0.13890852220125882</v>
      </c>
      <c r="H6" s="278">
        <f t="shared" si="2"/>
        <v>15.937579467511682</v>
      </c>
    </row>
    <row r="7" spans="1:8" x14ac:dyDescent="0.25">
      <c r="A7" s="25" t="s">
        <v>29</v>
      </c>
      <c r="B7" s="42">
        <v>425</v>
      </c>
      <c r="C7" s="27">
        <v>6800</v>
      </c>
      <c r="D7" s="43">
        <v>195812.32</v>
      </c>
      <c r="E7" s="50">
        <f t="shared" si="1"/>
        <v>3.4727130550314705E-2</v>
      </c>
      <c r="F7" s="27">
        <v>2861100</v>
      </c>
      <c r="G7" s="24">
        <f t="shared" si="0"/>
        <v>14.75903048388375</v>
      </c>
      <c r="H7" s="278">
        <f t="shared" si="2"/>
        <v>30.69660995139543</v>
      </c>
    </row>
    <row r="8" spans="1:8" s="265" customFormat="1" x14ac:dyDescent="0.25">
      <c r="A8" s="236"/>
      <c r="B8" s="237"/>
      <c r="C8" s="205"/>
      <c r="D8" s="45"/>
      <c r="E8" s="381"/>
      <c r="F8" s="205"/>
      <c r="G8" s="29"/>
    </row>
    <row r="9" spans="1:8" ht="18" x14ac:dyDescent="0.25">
      <c r="A9" s="86" t="s">
        <v>158</v>
      </c>
      <c r="B9" s="313">
        <f>SUM(B2:B8)</f>
        <v>896</v>
      </c>
      <c r="C9" s="86"/>
      <c r="D9" s="86" t="s">
        <v>227</v>
      </c>
      <c r="E9" s="335">
        <f>AVERAGE(E2:E7)</f>
        <v>3.5975447024462294E-2</v>
      </c>
      <c r="F9" s="292"/>
      <c r="G9" s="292">
        <f>SUM(G2:G8)</f>
        <v>30.69660995139543</v>
      </c>
      <c r="H9" s="8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8"/>
  <sheetViews>
    <sheetView showGridLines="0" workbookViewId="0">
      <selection sqref="A1:H1"/>
    </sheetView>
  </sheetViews>
  <sheetFormatPr baseColWidth="10" defaultRowHeight="15" x14ac:dyDescent="0.25"/>
  <cols>
    <col min="1" max="1" width="14.28515625" style="15" customWidth="1"/>
    <col min="2" max="2" width="11.5703125" style="15" bestFit="1" customWidth="1"/>
    <col min="3" max="3" width="13.42578125" style="15" bestFit="1" customWidth="1"/>
    <col min="4" max="4" width="27.7109375" style="15" customWidth="1"/>
    <col min="5" max="5" width="19.7109375" style="15" customWidth="1"/>
    <col min="6" max="6" width="15.28515625" style="15" customWidth="1"/>
    <col min="7" max="7" width="16.85546875" style="15" customWidth="1"/>
    <col min="8" max="8" width="16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25" t="s">
        <v>113</v>
      </c>
      <c r="B2" s="26">
        <v>2</v>
      </c>
      <c r="C2" s="27">
        <v>440000</v>
      </c>
      <c r="D2" s="24">
        <v>94120.28</v>
      </c>
      <c r="E2" s="24">
        <f>C2/D2</f>
        <v>4.674869220533556</v>
      </c>
      <c r="F2" s="27">
        <v>880000</v>
      </c>
      <c r="G2" s="24">
        <f t="shared" ref="G2:G6" si="0">B2*E2</f>
        <v>9.349738441067112</v>
      </c>
      <c r="H2" s="64">
        <f>G2</f>
        <v>9.349738441067112</v>
      </c>
    </row>
    <row r="3" spans="1:8" x14ac:dyDescent="0.25">
      <c r="A3" s="25" t="s">
        <v>12</v>
      </c>
      <c r="B3" s="26">
        <v>1</v>
      </c>
      <c r="C3" s="27">
        <v>599999</v>
      </c>
      <c r="D3" s="24">
        <v>175523.12</v>
      </c>
      <c r="E3" s="24">
        <f>C3/D3</f>
        <v>3.4183473949186864</v>
      </c>
      <c r="F3" s="27">
        <v>599999</v>
      </c>
      <c r="G3" s="24">
        <f t="shared" si="0"/>
        <v>3.4183473949186864</v>
      </c>
      <c r="H3" s="64">
        <f>H2+G3</f>
        <v>12.768085835985799</v>
      </c>
    </row>
    <row r="4" spans="1:8" x14ac:dyDescent="0.25">
      <c r="A4" s="25" t="s">
        <v>39</v>
      </c>
      <c r="B4" s="26">
        <v>1</v>
      </c>
      <c r="C4" s="27">
        <v>800000</v>
      </c>
      <c r="D4" s="24">
        <v>208612.29</v>
      </c>
      <c r="E4" s="24">
        <f>C4/D4</f>
        <v>3.8348651462480947</v>
      </c>
      <c r="F4" s="27">
        <v>800800.00100000005</v>
      </c>
      <c r="G4" s="24">
        <f t="shared" si="0"/>
        <v>3.8348651462480947</v>
      </c>
      <c r="H4" s="64">
        <f t="shared" ref="H4:H6" si="1">H3+G4</f>
        <v>16.602950982233892</v>
      </c>
    </row>
    <row r="5" spans="1:8" x14ac:dyDescent="0.25">
      <c r="A5" s="25" t="s">
        <v>60</v>
      </c>
      <c r="B5" s="26">
        <v>1</v>
      </c>
      <c r="C5" s="27">
        <v>1396800</v>
      </c>
      <c r="D5" s="24">
        <v>310272.28999999998</v>
      </c>
      <c r="E5" s="24">
        <f>C5/D5</f>
        <v>4.5018522279253492</v>
      </c>
      <c r="F5" s="27">
        <v>1398196.8</v>
      </c>
      <c r="G5" s="24">
        <f t="shared" si="0"/>
        <v>4.5018522279253492</v>
      </c>
      <c r="H5" s="64">
        <f t="shared" si="1"/>
        <v>21.10480321015924</v>
      </c>
    </row>
    <row r="6" spans="1:8" x14ac:dyDescent="0.25">
      <c r="A6" s="25" t="s">
        <v>60</v>
      </c>
      <c r="B6" s="26">
        <v>1</v>
      </c>
      <c r="C6" s="27">
        <v>2011000</v>
      </c>
      <c r="D6" s="24">
        <v>310272.28999999998</v>
      </c>
      <c r="E6" s="24">
        <f>C6/D6</f>
        <v>6.4814038018026041</v>
      </c>
      <c r="F6" s="27">
        <v>2013011</v>
      </c>
      <c r="G6" s="24">
        <f t="shared" si="0"/>
        <v>6.4814038018026041</v>
      </c>
      <c r="H6" s="64">
        <f t="shared" si="1"/>
        <v>27.586207011961843</v>
      </c>
    </row>
    <row r="7" spans="1:8" s="265" customFormat="1" x14ac:dyDescent="0.25">
      <c r="A7" s="236"/>
      <c r="B7" s="237"/>
      <c r="C7" s="205"/>
      <c r="D7" s="29"/>
      <c r="E7" s="29"/>
      <c r="F7" s="205"/>
      <c r="G7" s="29"/>
    </row>
    <row r="8" spans="1:8" ht="18" x14ac:dyDescent="0.25">
      <c r="A8" s="303" t="s">
        <v>158</v>
      </c>
      <c r="B8" s="377">
        <f>SUM(B2:B7)</f>
        <v>6</v>
      </c>
      <c r="C8" s="86"/>
      <c r="D8" s="303" t="s">
        <v>228</v>
      </c>
      <c r="E8" s="284">
        <f>AVERAGE(E2:E6)</f>
        <v>4.5822675582856585</v>
      </c>
      <c r="F8" s="86"/>
      <c r="G8" s="284">
        <f>SUM(G2:G7)</f>
        <v>27.586207011961843</v>
      </c>
      <c r="H8" s="8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2"/>
  <sheetViews>
    <sheetView showGridLines="0" workbookViewId="0">
      <selection sqref="A1:H1"/>
    </sheetView>
  </sheetViews>
  <sheetFormatPr baseColWidth="10" defaultRowHeight="15" x14ac:dyDescent="0.25"/>
  <cols>
    <col min="4" max="4" width="14.85546875" customWidth="1"/>
    <col min="5" max="5" width="17.425781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82" t="s">
        <v>133</v>
      </c>
      <c r="B2" s="82" t="s">
        <v>133</v>
      </c>
      <c r="C2" s="82" t="s">
        <v>133</v>
      </c>
      <c r="D2" s="82" t="s">
        <v>133</v>
      </c>
      <c r="E2" s="82" t="s">
        <v>133</v>
      </c>
      <c r="F2" s="82" t="s">
        <v>133</v>
      </c>
      <c r="G2" s="82" t="s">
        <v>133</v>
      </c>
      <c r="H2" s="82" t="s">
        <v>133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0"/>
  <sheetViews>
    <sheetView showGridLines="0" workbookViewId="0">
      <selection sqref="A1:H1"/>
    </sheetView>
  </sheetViews>
  <sheetFormatPr baseColWidth="10" defaultRowHeight="15" x14ac:dyDescent="0.25"/>
  <cols>
    <col min="1" max="1" width="13.5703125" customWidth="1"/>
    <col min="2" max="2" width="11.5703125" bestFit="1" customWidth="1"/>
    <col min="3" max="3" width="14.5703125" customWidth="1"/>
    <col min="4" max="4" width="23.5703125" customWidth="1"/>
    <col min="5" max="5" width="19" customWidth="1"/>
    <col min="6" max="6" width="17" customWidth="1"/>
    <col min="7" max="7" width="18" customWidth="1"/>
    <col min="8" max="8" width="16.710937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6</v>
      </c>
      <c r="B2" s="26">
        <v>2</v>
      </c>
      <c r="C2" s="27">
        <v>70000</v>
      </c>
      <c r="D2" s="82">
        <v>117395.02</v>
      </c>
      <c r="E2" s="64">
        <f t="shared" ref="E2:E8" si="0">C2/D2</f>
        <v>0.59627742301164055</v>
      </c>
      <c r="F2" s="27">
        <v>140000</v>
      </c>
      <c r="G2" s="64">
        <f t="shared" ref="G2:G8" si="1">B2*E2</f>
        <v>1.1925548460232811</v>
      </c>
      <c r="H2" s="64">
        <f>G2</f>
        <v>1.1925548460232811</v>
      </c>
    </row>
    <row r="3" spans="1:8" x14ac:dyDescent="0.25">
      <c r="A3" s="25" t="s">
        <v>121</v>
      </c>
      <c r="B3" s="26">
        <v>3</v>
      </c>
      <c r="C3" s="27">
        <v>100799.99</v>
      </c>
      <c r="D3" s="82">
        <v>175501.44</v>
      </c>
      <c r="E3" s="64">
        <f t="shared" si="0"/>
        <v>0.57435420472903242</v>
      </c>
      <c r="F3" s="27">
        <v>302399.97000000003</v>
      </c>
      <c r="G3" s="64">
        <f t="shared" si="1"/>
        <v>1.7230626141870973</v>
      </c>
      <c r="H3" s="278">
        <f>H2+G3</f>
        <v>2.9156174602103784</v>
      </c>
    </row>
    <row r="4" spans="1:8" x14ac:dyDescent="0.25">
      <c r="A4" s="25" t="s">
        <v>22</v>
      </c>
      <c r="B4" s="26">
        <v>5</v>
      </c>
      <c r="C4" s="27">
        <v>90000</v>
      </c>
      <c r="D4" s="82">
        <v>188021.12</v>
      </c>
      <c r="E4" s="64">
        <f t="shared" si="0"/>
        <v>0.47866963030536147</v>
      </c>
      <c r="F4" s="27">
        <v>450000</v>
      </c>
      <c r="G4" s="64">
        <f t="shared" si="1"/>
        <v>2.3933481515268076</v>
      </c>
      <c r="H4" s="64">
        <f t="shared" ref="H4:H8" si="2">H3+G4</f>
        <v>5.308965611737186</v>
      </c>
    </row>
    <row r="5" spans="1:8" x14ac:dyDescent="0.25">
      <c r="A5" s="25" t="s">
        <v>26</v>
      </c>
      <c r="B5" s="26">
        <v>5</v>
      </c>
      <c r="C5" s="27">
        <v>80000</v>
      </c>
      <c r="D5" s="82">
        <v>205043.61</v>
      </c>
      <c r="E5" s="64">
        <f t="shared" si="0"/>
        <v>0.39016090284403404</v>
      </c>
      <c r="F5" s="27">
        <v>400000</v>
      </c>
      <c r="G5" s="64">
        <f t="shared" si="1"/>
        <v>1.9508045142201702</v>
      </c>
      <c r="H5" s="64">
        <f t="shared" si="2"/>
        <v>7.2597701259573562</v>
      </c>
    </row>
    <row r="6" spans="1:8" x14ac:dyDescent="0.25">
      <c r="A6" s="25" t="s">
        <v>40</v>
      </c>
      <c r="B6" s="26">
        <v>5</v>
      </c>
      <c r="C6" s="27">
        <v>94000</v>
      </c>
      <c r="D6" s="82">
        <v>217204.37</v>
      </c>
      <c r="E6" s="64">
        <f t="shared" si="0"/>
        <v>0.43277213989755364</v>
      </c>
      <c r="F6" s="27">
        <v>470470.00099999999</v>
      </c>
      <c r="G6" s="64">
        <f t="shared" si="1"/>
        <v>2.1638606994877683</v>
      </c>
      <c r="H6" s="64">
        <f t="shared" si="2"/>
        <v>9.4236308254451249</v>
      </c>
    </row>
    <row r="7" spans="1:8" x14ac:dyDescent="0.25">
      <c r="A7" s="25" t="s">
        <v>100</v>
      </c>
      <c r="B7" s="26">
        <v>1</v>
      </c>
      <c r="C7" s="27">
        <v>99999.99</v>
      </c>
      <c r="D7" s="82">
        <v>294821.82</v>
      </c>
      <c r="E7" s="64">
        <f t="shared" si="0"/>
        <v>0.33918788643255782</v>
      </c>
      <c r="F7" s="27">
        <v>100099.99099000002</v>
      </c>
      <c r="G7" s="64">
        <f t="shared" si="1"/>
        <v>0.33918788643255782</v>
      </c>
      <c r="H7" s="64">
        <f t="shared" si="2"/>
        <v>9.7628187118776832</v>
      </c>
    </row>
    <row r="8" spans="1:8" x14ac:dyDescent="0.25">
      <c r="A8" s="25" t="s">
        <v>60</v>
      </c>
      <c r="B8" s="26">
        <v>1</v>
      </c>
      <c r="C8" s="27">
        <v>90000</v>
      </c>
      <c r="D8" s="82">
        <v>310272.28999999998</v>
      </c>
      <c r="E8" s="64">
        <f t="shared" si="0"/>
        <v>0.29006779819106632</v>
      </c>
      <c r="F8" s="27">
        <v>90090.000999999989</v>
      </c>
      <c r="G8" s="64">
        <f t="shared" si="1"/>
        <v>0.29006779819106632</v>
      </c>
      <c r="H8" s="64">
        <f t="shared" si="2"/>
        <v>10.052886510068749</v>
      </c>
    </row>
    <row r="9" spans="1:8" s="265" customFormat="1" x14ac:dyDescent="0.25">
      <c r="A9" s="236"/>
      <c r="B9" s="237"/>
      <c r="C9" s="205"/>
      <c r="D9" s="30"/>
      <c r="E9" s="30"/>
      <c r="F9" s="205"/>
      <c r="G9" s="30"/>
    </row>
    <row r="10" spans="1:8" ht="18.75" x14ac:dyDescent="0.3">
      <c r="A10" s="87" t="s">
        <v>158</v>
      </c>
      <c r="B10" s="383">
        <f>SUM(B2:B9)</f>
        <v>22</v>
      </c>
      <c r="C10" s="83"/>
      <c r="D10" s="81" t="s">
        <v>228</v>
      </c>
      <c r="E10" s="382">
        <f>AVERAGE(E2:E8)</f>
        <v>0.44306999791589236</v>
      </c>
      <c r="F10" s="83"/>
      <c r="G10" s="356">
        <f>SUM(G2:G9)</f>
        <v>10.052886510068749</v>
      </c>
      <c r="H10" s="83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2"/>
  <sheetViews>
    <sheetView showGridLines="0" workbookViewId="0">
      <selection activeCell="F13" sqref="F13"/>
    </sheetView>
  </sheetViews>
  <sheetFormatPr baseColWidth="10" defaultRowHeight="15" x14ac:dyDescent="0.25"/>
  <cols>
    <col min="4" max="4" width="16.28515625" customWidth="1"/>
    <col min="5" max="5" width="17.42578125" customWidth="1"/>
    <col min="6" max="6" width="13" customWidth="1"/>
    <col min="7" max="7" width="12.2851562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43" t="s">
        <v>133</v>
      </c>
      <c r="B2" s="43" t="s">
        <v>133</v>
      </c>
      <c r="C2" s="43" t="s">
        <v>133</v>
      </c>
      <c r="D2" s="43" t="s">
        <v>133</v>
      </c>
      <c r="E2" s="43" t="s">
        <v>133</v>
      </c>
      <c r="F2" s="43" t="s">
        <v>133</v>
      </c>
      <c r="G2" s="43" t="s">
        <v>133</v>
      </c>
      <c r="H2" s="43" t="s">
        <v>133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5"/>
  <sheetViews>
    <sheetView showGridLines="0" workbookViewId="0">
      <selection sqref="A1:H1"/>
    </sheetView>
  </sheetViews>
  <sheetFormatPr baseColWidth="10" defaultRowHeight="15" x14ac:dyDescent="0.25"/>
  <cols>
    <col min="1" max="1" width="14.85546875" customWidth="1"/>
    <col min="2" max="2" width="15.140625" customWidth="1"/>
    <col min="3" max="3" width="14.28515625" customWidth="1"/>
    <col min="4" max="4" width="24.7109375" customWidth="1"/>
    <col min="5" max="6" width="18.42578125" customWidth="1"/>
    <col min="7" max="7" width="15.7109375" customWidth="1"/>
    <col min="8" max="8" width="19.8554687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122</v>
      </c>
      <c r="B2" s="42">
        <v>2</v>
      </c>
      <c r="C2" s="66">
        <v>2500</v>
      </c>
      <c r="D2" s="64">
        <v>105729.27</v>
      </c>
      <c r="E2" s="64">
        <f>C2/D2</f>
        <v>2.3645297087552006E-2</v>
      </c>
      <c r="F2" s="66">
        <v>5000</v>
      </c>
      <c r="G2" s="64">
        <f>B2*E2</f>
        <v>4.7290594175104013E-2</v>
      </c>
      <c r="H2" s="64">
        <f>G2</f>
        <v>4.7290594175104013E-2</v>
      </c>
    </row>
    <row r="3" spans="1:8" x14ac:dyDescent="0.25">
      <c r="A3" s="25" t="s">
        <v>100</v>
      </c>
      <c r="B3" s="42">
        <v>1</v>
      </c>
      <c r="C3" s="66">
        <v>3500</v>
      </c>
      <c r="D3" s="64">
        <v>294821.82</v>
      </c>
      <c r="E3" s="64">
        <f>C3/D3</f>
        <v>1.1871577212297243E-2</v>
      </c>
      <c r="F3" s="66">
        <v>3550</v>
      </c>
      <c r="G3" s="64">
        <f t="shared" ref="G3" si="0">B3*E3</f>
        <v>1.1871577212297243E-2</v>
      </c>
      <c r="H3" s="64">
        <f>H2+G3</f>
        <v>5.9162171387401256E-2</v>
      </c>
    </row>
    <row r="4" spans="1:8" s="265" customFormat="1" x14ac:dyDescent="0.25">
      <c r="A4" s="236"/>
      <c r="B4" s="344"/>
      <c r="C4" s="384"/>
      <c r="D4" s="30"/>
      <c r="E4" s="30"/>
      <c r="F4" s="384"/>
      <c r="G4" s="30"/>
    </row>
    <row r="5" spans="1:8" ht="18.75" x14ac:dyDescent="0.3">
      <c r="A5" s="83" t="s">
        <v>232</v>
      </c>
      <c r="B5" s="387">
        <v>3</v>
      </c>
      <c r="C5" s="83"/>
      <c r="D5" s="83" t="s">
        <v>231</v>
      </c>
      <c r="E5" s="385">
        <f>AVERAGE(E2:E3)</f>
        <v>1.7758437149924623E-2</v>
      </c>
      <c r="F5" s="356"/>
      <c r="G5" s="386">
        <f>SUM(G2:G4)</f>
        <v>5.9162171387401256E-2</v>
      </c>
      <c r="H5" s="8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C485"/>
  <sheetViews>
    <sheetView showGridLines="0" workbookViewId="0">
      <selection activeCell="C61" sqref="C61"/>
    </sheetView>
  </sheetViews>
  <sheetFormatPr baseColWidth="10" defaultRowHeight="15.75" x14ac:dyDescent="0.25"/>
  <cols>
    <col min="1" max="1" width="11.42578125" style="1"/>
    <col min="2" max="2" width="19.85546875" style="1" customWidth="1"/>
    <col min="3" max="3" width="20.140625" style="1" customWidth="1"/>
    <col min="4" max="4" width="11.42578125" style="1"/>
    <col min="5" max="5" width="23.42578125" style="527" customWidth="1"/>
    <col min="6" max="6" width="23.42578125" style="329" customWidth="1"/>
    <col min="7" max="7" width="17.7109375" style="142" customWidth="1"/>
    <col min="8" max="8" width="23.7109375" style="641" bestFit="1" customWidth="1"/>
    <col min="9" max="9" width="23.85546875" style="645" customWidth="1"/>
    <col min="10" max="10" width="23.42578125" style="329" customWidth="1"/>
    <col min="11" max="11" width="21.28515625" style="653" customWidth="1"/>
    <col min="12" max="12" width="24.5703125" style="142" customWidth="1"/>
    <col min="13" max="13" width="25.85546875" style="329" customWidth="1"/>
    <col min="14" max="14" width="23.42578125" style="89" customWidth="1"/>
    <col min="15" max="15" width="17.85546875" style="1" customWidth="1"/>
    <col min="16" max="16384" width="11.42578125" style="1"/>
  </cols>
  <sheetData>
    <row r="1" spans="1:19" s="46" customFormat="1" ht="16.5" thickBot="1" x14ac:dyDescent="0.3">
      <c r="E1" s="560" t="s">
        <v>0</v>
      </c>
      <c r="F1" s="427" t="s">
        <v>158</v>
      </c>
      <c r="G1" s="427" t="s">
        <v>166</v>
      </c>
      <c r="H1" s="638" t="s">
        <v>279</v>
      </c>
      <c r="I1" s="646" t="s">
        <v>1</v>
      </c>
      <c r="J1" s="428" t="s">
        <v>220</v>
      </c>
      <c r="K1" s="652" t="s">
        <v>278</v>
      </c>
      <c r="L1" s="427" t="s">
        <v>221</v>
      </c>
      <c r="M1" s="427" t="s">
        <v>153</v>
      </c>
      <c r="N1" s="429" t="s">
        <v>225</v>
      </c>
    </row>
    <row r="2" spans="1:19" ht="19.5" thickBot="1" x14ac:dyDescent="0.35">
      <c r="A2" s="557" t="s">
        <v>266</v>
      </c>
      <c r="B2" s="591"/>
      <c r="C2" s="593">
        <f>AVERAGE(J2:J196)</f>
        <v>0.16309557848043899</v>
      </c>
      <c r="E2" s="425" t="s">
        <v>102</v>
      </c>
      <c r="F2" s="116">
        <v>100</v>
      </c>
      <c r="G2" s="117">
        <v>48000</v>
      </c>
      <c r="H2" s="644">
        <v>44500</v>
      </c>
      <c r="I2" s="645">
        <v>193042.81</v>
      </c>
      <c r="J2" s="329">
        <f>G2/I2</f>
        <v>0.24864950940156746</v>
      </c>
      <c r="K2" s="656">
        <f>H2/I2</f>
        <v>0.23051881600770316</v>
      </c>
      <c r="L2" s="117">
        <v>4752000</v>
      </c>
      <c r="M2" s="329">
        <f>F2*J2</f>
        <v>24.864950940156746</v>
      </c>
      <c r="N2" s="142">
        <f>M2</f>
        <v>24.864950940156746</v>
      </c>
    </row>
    <row r="3" spans="1:19" ht="18.75" x14ac:dyDescent="0.3">
      <c r="A3" s="558"/>
      <c r="B3" s="558"/>
      <c r="C3" s="558"/>
      <c r="E3" s="425" t="s">
        <v>95</v>
      </c>
      <c r="F3" s="116">
        <v>352</v>
      </c>
      <c r="G3" s="117">
        <v>45500</v>
      </c>
      <c r="H3" s="644">
        <v>45500</v>
      </c>
      <c r="I3" s="645">
        <v>177691.94</v>
      </c>
      <c r="J3" s="329">
        <f t="shared" ref="J3:J66" si="0">G3/I3</f>
        <v>0.25606113591871416</v>
      </c>
      <c r="K3" s="656">
        <f t="shared" ref="K3:K66" si="1">H3/I3</f>
        <v>0.25606113591871416</v>
      </c>
      <c r="L3" s="117">
        <v>15855840</v>
      </c>
      <c r="M3" s="329">
        <f t="shared" ref="M3:M66" si="2">F3*J3</f>
        <v>90.133519843387376</v>
      </c>
      <c r="N3" s="142">
        <f>N2+M3</f>
        <v>114.99847078354412</v>
      </c>
    </row>
    <row r="4" spans="1:19" x14ac:dyDescent="0.25">
      <c r="E4" s="425" t="s">
        <v>103</v>
      </c>
      <c r="F4" s="116">
        <v>10</v>
      </c>
      <c r="G4" s="117">
        <v>46000</v>
      </c>
      <c r="H4" s="644">
        <v>46500</v>
      </c>
      <c r="I4" s="645">
        <v>179021.82</v>
      </c>
      <c r="J4" s="329">
        <f t="shared" si="0"/>
        <v>0.25695191792821681</v>
      </c>
      <c r="K4" s="656">
        <f t="shared" si="1"/>
        <v>0.25974487355787129</v>
      </c>
      <c r="L4" s="117">
        <v>455400</v>
      </c>
      <c r="M4" s="329">
        <f t="shared" si="2"/>
        <v>2.5695191792821683</v>
      </c>
      <c r="N4" s="431">
        <f t="shared" ref="N4:N67" si="3">N3+M4</f>
        <v>117.56798996282629</v>
      </c>
    </row>
    <row r="5" spans="1:19" x14ac:dyDescent="0.25">
      <c r="E5" s="425" t="s">
        <v>99</v>
      </c>
      <c r="F5" s="116">
        <v>2000</v>
      </c>
      <c r="G5" s="117">
        <v>55000</v>
      </c>
      <c r="H5" s="644">
        <v>58000</v>
      </c>
      <c r="I5" s="645">
        <v>258026.12</v>
      </c>
      <c r="J5" s="329">
        <f t="shared" si="0"/>
        <v>0.21315671452177012</v>
      </c>
      <c r="K5" s="656">
        <f t="shared" si="1"/>
        <v>0.22478344440477577</v>
      </c>
      <c r="L5" s="117">
        <v>108790000</v>
      </c>
      <c r="M5" s="329">
        <f t="shared" si="2"/>
        <v>426.31342904354022</v>
      </c>
      <c r="N5" s="431">
        <f t="shared" si="3"/>
        <v>543.88141900636651</v>
      </c>
      <c r="O5"/>
      <c r="P5"/>
      <c r="Q5"/>
    </row>
    <row r="6" spans="1:19" x14ac:dyDescent="0.25">
      <c r="E6" s="425" t="s">
        <v>104</v>
      </c>
      <c r="F6" s="116">
        <v>8</v>
      </c>
      <c r="G6" s="117">
        <v>76000</v>
      </c>
      <c r="H6" s="644">
        <v>74000</v>
      </c>
      <c r="I6" s="645">
        <v>500116.38</v>
      </c>
      <c r="J6" s="329">
        <f t="shared" si="0"/>
        <v>0.15196462871302074</v>
      </c>
      <c r="K6" s="656">
        <f t="shared" si="1"/>
        <v>0.14796555953636231</v>
      </c>
      <c r="L6" s="117">
        <v>601312</v>
      </c>
      <c r="M6" s="329">
        <f t="shared" si="2"/>
        <v>1.215717029704166</v>
      </c>
      <c r="N6" s="431">
        <f t="shared" si="3"/>
        <v>545.09713603607065</v>
      </c>
      <c r="O6"/>
      <c r="P6"/>
      <c r="Q6"/>
    </row>
    <row r="7" spans="1:19" x14ac:dyDescent="0.25">
      <c r="E7" s="425" t="s">
        <v>104</v>
      </c>
      <c r="F7" s="116">
        <v>12</v>
      </c>
      <c r="G7" s="117">
        <v>76000</v>
      </c>
      <c r="H7" s="644">
        <v>74000</v>
      </c>
      <c r="I7" s="645">
        <v>500116.38</v>
      </c>
      <c r="J7" s="329">
        <f t="shared" si="0"/>
        <v>0.15196462871302074</v>
      </c>
      <c r="K7" s="656">
        <f t="shared" si="1"/>
        <v>0.14796555953636231</v>
      </c>
      <c r="L7" s="117">
        <v>901968</v>
      </c>
      <c r="M7" s="329">
        <f t="shared" si="2"/>
        <v>1.8235755445562489</v>
      </c>
      <c r="N7" s="431">
        <f t="shared" si="3"/>
        <v>546.92071158062686</v>
      </c>
      <c r="O7"/>
      <c r="P7"/>
      <c r="Q7"/>
    </row>
    <row r="8" spans="1:19" x14ac:dyDescent="0.25">
      <c r="E8" s="425" t="s">
        <v>104</v>
      </c>
      <c r="F8" s="116">
        <v>10</v>
      </c>
      <c r="G8" s="117">
        <v>76000</v>
      </c>
      <c r="H8" s="644">
        <v>74000</v>
      </c>
      <c r="I8" s="645">
        <v>500116.38</v>
      </c>
      <c r="J8" s="329">
        <f t="shared" si="0"/>
        <v>0.15196462871302074</v>
      </c>
      <c r="K8" s="656">
        <f t="shared" si="1"/>
        <v>0.14796555953636231</v>
      </c>
      <c r="L8" s="117">
        <v>751640</v>
      </c>
      <c r="M8" s="329">
        <f t="shared" si="2"/>
        <v>1.5196462871302074</v>
      </c>
      <c r="N8" s="431">
        <f t="shared" si="3"/>
        <v>548.44035786775703</v>
      </c>
      <c r="O8"/>
      <c r="P8"/>
      <c r="Q8"/>
    </row>
    <row r="9" spans="1:19" x14ac:dyDescent="0.25">
      <c r="E9" s="425" t="s">
        <v>105</v>
      </c>
      <c r="F9" s="116">
        <v>40</v>
      </c>
      <c r="G9" s="117">
        <v>78000</v>
      </c>
      <c r="H9" s="644">
        <v>81000</v>
      </c>
      <c r="I9" s="645">
        <v>540023.64</v>
      </c>
      <c r="J9" s="329">
        <f t="shared" si="0"/>
        <v>0.14443812126446909</v>
      </c>
      <c r="K9" s="656">
        <f t="shared" si="1"/>
        <v>0.14999343362079481</v>
      </c>
      <c r="L9" s="117">
        <v>3085680</v>
      </c>
      <c r="M9" s="329">
        <f t="shared" si="2"/>
        <v>5.7775248505787635</v>
      </c>
      <c r="N9" s="431">
        <f t="shared" si="3"/>
        <v>554.21788271833577</v>
      </c>
    </row>
    <row r="10" spans="1:19" x14ac:dyDescent="0.25">
      <c r="E10" s="425" t="s">
        <v>105</v>
      </c>
      <c r="F10" s="116">
        <v>32</v>
      </c>
      <c r="G10" s="117">
        <v>78000</v>
      </c>
      <c r="H10" s="644">
        <v>81000</v>
      </c>
      <c r="I10" s="645">
        <v>540023.64</v>
      </c>
      <c r="J10" s="329">
        <f t="shared" si="0"/>
        <v>0.14443812126446909</v>
      </c>
      <c r="K10" s="656">
        <f t="shared" si="1"/>
        <v>0.14999343362079481</v>
      </c>
      <c r="L10" s="117">
        <v>2468544</v>
      </c>
      <c r="M10" s="329">
        <f t="shared" si="2"/>
        <v>4.6220198804630108</v>
      </c>
      <c r="N10" s="431">
        <f t="shared" si="3"/>
        <v>558.83990259879874</v>
      </c>
    </row>
    <row r="11" spans="1:19" x14ac:dyDescent="0.25">
      <c r="E11" s="425" t="s">
        <v>105</v>
      </c>
      <c r="F11" s="116">
        <v>128</v>
      </c>
      <c r="G11" s="117">
        <v>78000</v>
      </c>
      <c r="H11" s="644">
        <v>81000</v>
      </c>
      <c r="I11" s="645">
        <v>540023.64</v>
      </c>
      <c r="J11" s="329">
        <f t="shared" si="0"/>
        <v>0.14443812126446909</v>
      </c>
      <c r="K11" s="656">
        <f t="shared" si="1"/>
        <v>0.14999343362079481</v>
      </c>
      <c r="L11" s="117">
        <v>9874176</v>
      </c>
      <c r="M11" s="329">
        <f>F11*J11</f>
        <v>18.488079521852043</v>
      </c>
      <c r="N11" s="431">
        <f t="shared" si="3"/>
        <v>577.32798212065074</v>
      </c>
      <c r="O11" s="44"/>
    </row>
    <row r="12" spans="1:19" x14ac:dyDescent="0.25">
      <c r="E12" s="425" t="s">
        <v>106</v>
      </c>
      <c r="F12" s="116">
        <v>80</v>
      </c>
      <c r="G12" s="117">
        <v>82000</v>
      </c>
      <c r="H12" s="644">
        <v>90000</v>
      </c>
      <c r="I12" s="645">
        <v>725087.87</v>
      </c>
      <c r="J12" s="329">
        <f t="shared" si="0"/>
        <v>0.11308974179915601</v>
      </c>
      <c r="K12" s="656">
        <f t="shared" si="1"/>
        <v>0.12412288734053709</v>
      </c>
      <c r="L12" s="117">
        <v>6487840</v>
      </c>
      <c r="M12" s="329">
        <f>F12*J12</f>
        <v>9.0471793439324806</v>
      </c>
      <c r="N12" s="431">
        <f t="shared" si="3"/>
        <v>586.37516146458324</v>
      </c>
      <c r="O12" s="46"/>
      <c r="P12" s="46"/>
      <c r="Q12" s="46"/>
      <c r="R12" s="46"/>
      <c r="S12" s="46"/>
    </row>
    <row r="13" spans="1:19" x14ac:dyDescent="0.25">
      <c r="E13" s="425" t="s">
        <v>107</v>
      </c>
      <c r="F13" s="116">
        <v>10000</v>
      </c>
      <c r="G13" s="117">
        <v>82500</v>
      </c>
      <c r="H13" s="644">
        <v>95500</v>
      </c>
      <c r="I13" s="645">
        <v>820186.43</v>
      </c>
      <c r="J13" s="329">
        <f t="shared" si="0"/>
        <v>0.10058688730073234</v>
      </c>
      <c r="K13" s="656">
        <f t="shared" si="1"/>
        <v>0.11643694226933259</v>
      </c>
      <c r="L13" s="117">
        <v>815925000</v>
      </c>
      <c r="M13" s="329">
        <f t="shared" si="2"/>
        <v>1005.8688730073234</v>
      </c>
      <c r="N13" s="431">
        <f t="shared" si="3"/>
        <v>1592.2440344719066</v>
      </c>
      <c r="O13" s="46"/>
      <c r="P13" s="46"/>
      <c r="Q13" s="46"/>
      <c r="R13" s="46"/>
      <c r="S13" s="46"/>
    </row>
    <row r="14" spans="1:19" x14ac:dyDescent="0.25">
      <c r="E14" s="425" t="s">
        <v>101</v>
      </c>
      <c r="F14" s="116">
        <v>16</v>
      </c>
      <c r="G14" s="117">
        <v>90000</v>
      </c>
      <c r="H14" s="644">
        <v>107999.99</v>
      </c>
      <c r="I14" s="645">
        <v>820186.43</v>
      </c>
      <c r="J14" s="329">
        <f t="shared" si="0"/>
        <v>0.1097311497826171</v>
      </c>
      <c r="K14" s="656">
        <f t="shared" si="1"/>
        <v>0.13167736754679055</v>
      </c>
      <c r="L14" s="117">
        <v>1424160</v>
      </c>
      <c r="M14" s="329">
        <f t="shared" si="2"/>
        <v>1.7556983965218735</v>
      </c>
      <c r="N14" s="431">
        <f t="shared" si="3"/>
        <v>1593.9997328684285</v>
      </c>
      <c r="O14" s="46"/>
      <c r="P14" s="46"/>
      <c r="Q14" s="46"/>
      <c r="R14" s="46"/>
      <c r="S14" s="46"/>
    </row>
    <row r="15" spans="1:19" x14ac:dyDescent="0.25">
      <c r="E15" s="425" t="s">
        <v>108</v>
      </c>
      <c r="F15" s="116">
        <v>55</v>
      </c>
      <c r="G15" s="117">
        <v>93000</v>
      </c>
      <c r="H15" s="644">
        <v>110000</v>
      </c>
      <c r="I15" s="645">
        <v>975013.78</v>
      </c>
      <c r="J15" s="329">
        <f t="shared" si="0"/>
        <v>9.5383267301104191E-2</v>
      </c>
      <c r="K15" s="656">
        <f t="shared" si="1"/>
        <v>0.112818918313134</v>
      </c>
      <c r="L15" s="117">
        <v>5058735</v>
      </c>
      <c r="M15" s="329">
        <f t="shared" si="2"/>
        <v>5.2460797015607303</v>
      </c>
      <c r="N15" s="431">
        <f t="shared" si="3"/>
        <v>1599.2458125699893</v>
      </c>
      <c r="O15" s="46"/>
      <c r="P15" s="46"/>
      <c r="Q15" s="46"/>
      <c r="R15" s="46"/>
      <c r="S15" s="46"/>
    </row>
    <row r="16" spans="1:19" x14ac:dyDescent="0.25">
      <c r="E16" s="425" t="s">
        <v>108</v>
      </c>
      <c r="F16" s="116">
        <v>36</v>
      </c>
      <c r="G16" s="117">
        <v>93000</v>
      </c>
      <c r="H16" s="644">
        <v>110000</v>
      </c>
      <c r="I16" s="645">
        <v>975013.78</v>
      </c>
      <c r="J16" s="329">
        <f t="shared" si="0"/>
        <v>9.5383267301104191E-2</v>
      </c>
      <c r="K16" s="656">
        <f t="shared" si="1"/>
        <v>0.112818918313134</v>
      </c>
      <c r="L16" s="117">
        <v>3311172</v>
      </c>
      <c r="M16" s="329">
        <f t="shared" si="2"/>
        <v>3.4337976228397507</v>
      </c>
      <c r="N16" s="431">
        <f t="shared" si="3"/>
        <v>1602.6796101928292</v>
      </c>
      <c r="O16" s="46"/>
      <c r="P16" s="46"/>
      <c r="Q16" s="46"/>
      <c r="R16" s="46"/>
      <c r="S16" s="46"/>
    </row>
    <row r="17" spans="5:19" x14ac:dyDescent="0.25">
      <c r="E17" s="425" t="s">
        <v>108</v>
      </c>
      <c r="F17" s="116">
        <v>9909</v>
      </c>
      <c r="G17" s="117">
        <v>93000</v>
      </c>
      <c r="H17" s="644">
        <v>110000</v>
      </c>
      <c r="I17" s="645">
        <v>975013.78</v>
      </c>
      <c r="J17" s="329">
        <f t="shared" si="0"/>
        <v>9.5383267301104191E-2</v>
      </c>
      <c r="K17" s="656">
        <f t="shared" si="1"/>
        <v>0.112818918313134</v>
      </c>
      <c r="L17" s="117">
        <v>911400093</v>
      </c>
      <c r="M17" s="329">
        <f t="shared" si="2"/>
        <v>945.15279568664141</v>
      </c>
      <c r="N17" s="431">
        <f t="shared" si="3"/>
        <v>2547.8324058794706</v>
      </c>
      <c r="O17" s="46"/>
      <c r="P17" s="46"/>
      <c r="Q17" s="41"/>
      <c r="R17" s="41"/>
      <c r="S17" s="41"/>
    </row>
    <row r="18" spans="5:19" x14ac:dyDescent="0.25">
      <c r="E18" s="425" t="s">
        <v>109</v>
      </c>
      <c r="F18" s="116">
        <v>10</v>
      </c>
      <c r="G18" s="117">
        <v>100000</v>
      </c>
      <c r="H18" s="644">
        <v>109000</v>
      </c>
      <c r="I18" s="645">
        <v>975013.78</v>
      </c>
      <c r="J18" s="329">
        <f t="shared" si="0"/>
        <v>0.10256265301193999</v>
      </c>
      <c r="K18" s="656">
        <f t="shared" si="1"/>
        <v>0.11179329178301459</v>
      </c>
      <c r="L18" s="117">
        <v>989000</v>
      </c>
      <c r="M18" s="329">
        <f t="shared" si="2"/>
        <v>1.0256265301193999</v>
      </c>
      <c r="N18" s="431">
        <f t="shared" si="3"/>
        <v>2548.8580324095901</v>
      </c>
      <c r="O18" s="46"/>
      <c r="P18" s="46"/>
      <c r="Q18" s="46"/>
      <c r="R18" s="46"/>
      <c r="S18" s="46"/>
    </row>
    <row r="19" spans="5:19" x14ac:dyDescent="0.25">
      <c r="E19" s="425" t="s">
        <v>109</v>
      </c>
      <c r="F19" s="116">
        <v>2</v>
      </c>
      <c r="G19" s="117">
        <v>100000</v>
      </c>
      <c r="H19" s="644">
        <v>109000</v>
      </c>
      <c r="I19" s="645">
        <v>975013.78</v>
      </c>
      <c r="J19" s="329">
        <f t="shared" si="0"/>
        <v>0.10256265301193999</v>
      </c>
      <c r="K19" s="656">
        <f t="shared" si="1"/>
        <v>0.11179329178301459</v>
      </c>
      <c r="L19" s="117">
        <v>197800</v>
      </c>
      <c r="M19" s="329">
        <f t="shared" si="2"/>
        <v>0.20512530602387999</v>
      </c>
      <c r="N19" s="431">
        <f t="shared" si="3"/>
        <v>2549.0631577156141</v>
      </c>
      <c r="O19" s="46"/>
      <c r="P19" s="46"/>
      <c r="Q19" s="46"/>
      <c r="R19" s="46"/>
      <c r="S19" s="46"/>
    </row>
    <row r="20" spans="5:19" s="15" customFormat="1" x14ac:dyDescent="0.25">
      <c r="E20" s="561">
        <v>44162</v>
      </c>
      <c r="F20" s="432">
        <v>445</v>
      </c>
      <c r="G20" s="433">
        <v>109000</v>
      </c>
      <c r="H20" s="644">
        <v>162000</v>
      </c>
      <c r="I20" s="645">
        <v>1030705.11</v>
      </c>
      <c r="J20" s="434">
        <f t="shared" si="0"/>
        <v>0.10575284719409221</v>
      </c>
      <c r="K20" s="657">
        <f t="shared" si="1"/>
        <v>0.15717395638021045</v>
      </c>
      <c r="L20" s="435">
        <v>47971445</v>
      </c>
      <c r="M20" s="329">
        <f t="shared" si="2"/>
        <v>47.060017001371037</v>
      </c>
      <c r="N20" s="431">
        <f t="shared" si="3"/>
        <v>2596.123174716985</v>
      </c>
      <c r="O20" s="47"/>
      <c r="P20" s="47"/>
      <c r="Q20" s="47"/>
      <c r="R20" s="47"/>
      <c r="S20" s="47"/>
    </row>
    <row r="21" spans="5:19" s="15" customFormat="1" x14ac:dyDescent="0.25">
      <c r="E21" s="425" t="s">
        <v>136</v>
      </c>
      <c r="F21" s="116">
        <v>6500</v>
      </c>
      <c r="G21" s="117">
        <v>120000</v>
      </c>
      <c r="H21" s="644">
        <v>169500</v>
      </c>
      <c r="I21" s="645">
        <v>999630.72</v>
      </c>
      <c r="J21" s="436">
        <f t="shared" si="0"/>
        <v>0.12004432997017139</v>
      </c>
      <c r="K21" s="656">
        <f t="shared" si="1"/>
        <v>0.16956261608286707</v>
      </c>
      <c r="L21" s="117">
        <v>771420000</v>
      </c>
      <c r="M21" s="101">
        <f t="shared" si="2"/>
        <v>780.28814480611402</v>
      </c>
      <c r="N21" s="431">
        <f t="shared" si="3"/>
        <v>3376.4113195230989</v>
      </c>
      <c r="O21" s="47"/>
      <c r="P21" s="47"/>
      <c r="Q21" s="47"/>
      <c r="R21" s="47"/>
      <c r="S21" s="47"/>
    </row>
    <row r="22" spans="5:19" s="41" customFormat="1" ht="17.25" customHeight="1" x14ac:dyDescent="0.25">
      <c r="E22" s="425" t="s">
        <v>136</v>
      </c>
      <c r="F22" s="116">
        <v>158</v>
      </c>
      <c r="G22" s="117">
        <v>120000</v>
      </c>
      <c r="H22" s="644">
        <v>169500</v>
      </c>
      <c r="I22" s="645">
        <v>999630.72</v>
      </c>
      <c r="J22" s="437">
        <f t="shared" si="0"/>
        <v>0.12004432997017139</v>
      </c>
      <c r="K22" s="657">
        <f t="shared" si="1"/>
        <v>0.16956261608286707</v>
      </c>
      <c r="L22" s="117">
        <v>18751440</v>
      </c>
      <c r="M22" s="101">
        <f t="shared" si="2"/>
        <v>18.96700413528708</v>
      </c>
      <c r="N22" s="438">
        <f t="shared" si="3"/>
        <v>3395.3783236583859</v>
      </c>
    </row>
    <row r="23" spans="5:19" s="29" customFormat="1" ht="19.5" customHeight="1" x14ac:dyDescent="0.25">
      <c r="E23" s="425" t="s">
        <v>136</v>
      </c>
      <c r="F23" s="116">
        <v>317</v>
      </c>
      <c r="G23" s="117">
        <v>120000</v>
      </c>
      <c r="H23" s="644">
        <v>169500</v>
      </c>
      <c r="I23" s="645">
        <v>999630.72</v>
      </c>
      <c r="J23" s="436">
        <f t="shared" si="0"/>
        <v>0.12004432997017139</v>
      </c>
      <c r="K23" s="656">
        <f t="shared" si="1"/>
        <v>0.16956261608286707</v>
      </c>
      <c r="L23" s="117">
        <v>37621560</v>
      </c>
      <c r="M23" s="101">
        <f t="shared" si="2"/>
        <v>38.054052600544331</v>
      </c>
      <c r="N23" s="431">
        <f t="shared" si="3"/>
        <v>3433.4323762589302</v>
      </c>
      <c r="O23" s="41"/>
      <c r="P23" s="41"/>
      <c r="Q23" s="41"/>
      <c r="R23" s="41"/>
      <c r="S23" s="41"/>
    </row>
    <row r="24" spans="5:19" s="29" customFormat="1" x14ac:dyDescent="0.25">
      <c r="E24" s="425" t="s">
        <v>136</v>
      </c>
      <c r="F24" s="116">
        <v>120</v>
      </c>
      <c r="G24" s="117">
        <v>120000</v>
      </c>
      <c r="H24" s="644">
        <v>169500</v>
      </c>
      <c r="I24" s="645">
        <v>999630.72</v>
      </c>
      <c r="J24" s="436">
        <f t="shared" si="0"/>
        <v>0.12004432997017139</v>
      </c>
      <c r="K24" s="656">
        <f t="shared" si="1"/>
        <v>0.16956261608286707</v>
      </c>
      <c r="L24" s="117">
        <v>14241600</v>
      </c>
      <c r="M24" s="101">
        <f t="shared" si="2"/>
        <v>14.405319596420567</v>
      </c>
      <c r="N24" s="431">
        <f t="shared" si="3"/>
        <v>3447.8376958553508</v>
      </c>
      <c r="O24" s="41"/>
      <c r="P24" s="41"/>
      <c r="Q24" s="41"/>
      <c r="R24" s="41"/>
      <c r="S24" s="41"/>
    </row>
    <row r="25" spans="5:19" s="29" customFormat="1" x14ac:dyDescent="0.25">
      <c r="E25" s="425" t="s">
        <v>136</v>
      </c>
      <c r="F25" s="116">
        <v>500</v>
      </c>
      <c r="G25" s="117">
        <v>120000</v>
      </c>
      <c r="H25" s="644">
        <v>169500</v>
      </c>
      <c r="I25" s="645">
        <v>999630.72</v>
      </c>
      <c r="J25" s="436">
        <f t="shared" si="0"/>
        <v>0.12004432997017139</v>
      </c>
      <c r="K25" s="656">
        <f t="shared" si="1"/>
        <v>0.16956261608286707</v>
      </c>
      <c r="L25" s="117">
        <v>59340000</v>
      </c>
      <c r="M25" s="101">
        <f t="shared" si="2"/>
        <v>60.022164985085695</v>
      </c>
      <c r="N25" s="431">
        <f t="shared" si="3"/>
        <v>3507.8598608404363</v>
      </c>
      <c r="O25" s="41"/>
      <c r="P25" s="41"/>
      <c r="Q25" s="41"/>
      <c r="R25" s="41"/>
      <c r="S25" s="41"/>
    </row>
    <row r="26" spans="5:19" s="29" customFormat="1" x14ac:dyDescent="0.25">
      <c r="E26" s="425" t="s">
        <v>136</v>
      </c>
      <c r="F26" s="116">
        <v>18</v>
      </c>
      <c r="G26" s="117">
        <v>120000</v>
      </c>
      <c r="H26" s="644">
        <v>169500</v>
      </c>
      <c r="I26" s="645">
        <v>999630.72</v>
      </c>
      <c r="J26" s="436">
        <f t="shared" si="0"/>
        <v>0.12004432997017139</v>
      </c>
      <c r="K26" s="656">
        <f t="shared" si="1"/>
        <v>0.16956261608286707</v>
      </c>
      <c r="L26" s="117">
        <v>2136240</v>
      </c>
      <c r="M26" s="101">
        <f t="shared" si="2"/>
        <v>2.1607979394630852</v>
      </c>
      <c r="N26" s="431">
        <f t="shared" si="3"/>
        <v>3510.0206587798993</v>
      </c>
      <c r="O26" s="41"/>
      <c r="P26" s="41"/>
      <c r="Q26" s="41"/>
      <c r="R26" s="41"/>
      <c r="S26" s="41"/>
    </row>
    <row r="27" spans="5:19" s="29" customFormat="1" x14ac:dyDescent="0.25">
      <c r="E27" s="425" t="s">
        <v>136</v>
      </c>
      <c r="F27" s="116">
        <v>15</v>
      </c>
      <c r="G27" s="117">
        <v>120000</v>
      </c>
      <c r="H27" s="644">
        <v>169500</v>
      </c>
      <c r="I27" s="645">
        <v>999630.72</v>
      </c>
      <c r="J27" s="436">
        <f t="shared" si="0"/>
        <v>0.12004432997017139</v>
      </c>
      <c r="K27" s="656">
        <f t="shared" si="1"/>
        <v>0.16956261608286707</v>
      </c>
      <c r="L27" s="117">
        <v>1780200</v>
      </c>
      <c r="M27" s="101">
        <f t="shared" si="2"/>
        <v>1.8006649495525708</v>
      </c>
      <c r="N27" s="431">
        <f t="shared" si="3"/>
        <v>3511.8213237294517</v>
      </c>
      <c r="O27" s="41"/>
      <c r="P27" s="41"/>
      <c r="Q27" s="41"/>
      <c r="R27" s="41"/>
      <c r="S27" s="41"/>
    </row>
    <row r="28" spans="5:19" s="29" customFormat="1" x14ac:dyDescent="0.25">
      <c r="E28" s="425" t="s">
        <v>136</v>
      </c>
      <c r="F28" s="116">
        <v>2372</v>
      </c>
      <c r="G28" s="117">
        <v>120000</v>
      </c>
      <c r="H28" s="644">
        <v>169500</v>
      </c>
      <c r="I28" s="645">
        <v>999630.72</v>
      </c>
      <c r="J28" s="436">
        <f t="shared" si="0"/>
        <v>0.12004432997017139</v>
      </c>
      <c r="K28" s="656">
        <f t="shared" si="1"/>
        <v>0.16956261608286707</v>
      </c>
      <c r="L28" s="117">
        <v>281508960</v>
      </c>
      <c r="M28" s="101">
        <f t="shared" si="2"/>
        <v>284.74515068924654</v>
      </c>
      <c r="N28" s="431">
        <f t="shared" si="3"/>
        <v>3796.5664744186984</v>
      </c>
      <c r="O28" s="41"/>
      <c r="P28" s="41"/>
      <c r="Q28" s="41"/>
      <c r="R28" s="41"/>
      <c r="S28" s="41"/>
    </row>
    <row r="29" spans="5:19" s="29" customFormat="1" x14ac:dyDescent="0.25">
      <c r="E29" s="425" t="s">
        <v>136</v>
      </c>
      <c r="F29" s="116">
        <v>9777</v>
      </c>
      <c r="G29" s="117">
        <v>130000</v>
      </c>
      <c r="H29" s="644">
        <v>169500</v>
      </c>
      <c r="I29" s="645">
        <v>999630.72</v>
      </c>
      <c r="J29" s="329">
        <f t="shared" si="0"/>
        <v>0.13004802413435235</v>
      </c>
      <c r="K29" s="656">
        <f t="shared" si="1"/>
        <v>0.16956261608286707</v>
      </c>
      <c r="L29" s="117">
        <v>1257028890</v>
      </c>
      <c r="M29" s="101">
        <f t="shared" si="2"/>
        <v>1271.479531961563</v>
      </c>
      <c r="N29" s="431">
        <f t="shared" si="3"/>
        <v>5068.0460063802611</v>
      </c>
      <c r="O29" s="41"/>
      <c r="P29" s="41"/>
      <c r="Q29" s="41"/>
      <c r="R29" s="41"/>
      <c r="S29" s="41"/>
    </row>
    <row r="30" spans="5:19" s="29" customFormat="1" x14ac:dyDescent="0.25">
      <c r="E30" s="425" t="s">
        <v>136</v>
      </c>
      <c r="F30" s="116">
        <v>223</v>
      </c>
      <c r="G30" s="117">
        <v>130000</v>
      </c>
      <c r="H30" s="644">
        <v>169500</v>
      </c>
      <c r="I30" s="645">
        <v>999630.72</v>
      </c>
      <c r="J30" s="329">
        <f t="shared" si="0"/>
        <v>0.13004802413435235</v>
      </c>
      <c r="K30" s="656">
        <f t="shared" si="1"/>
        <v>0.16956261608286707</v>
      </c>
      <c r="L30" s="117">
        <v>28671110</v>
      </c>
      <c r="M30" s="101">
        <f t="shared" si="2"/>
        <v>29.000709381960572</v>
      </c>
      <c r="N30" s="431">
        <f t="shared" si="3"/>
        <v>5097.0467157622215</v>
      </c>
    </row>
    <row r="31" spans="5:19" s="29" customFormat="1" x14ac:dyDescent="0.25">
      <c r="E31" s="425" t="s">
        <v>137</v>
      </c>
      <c r="F31" s="116">
        <v>20</v>
      </c>
      <c r="G31" s="117">
        <v>166000</v>
      </c>
      <c r="H31" s="644">
        <v>167000</v>
      </c>
      <c r="I31" s="645">
        <v>1025065.82</v>
      </c>
      <c r="J31" s="329">
        <f t="shared" si="0"/>
        <v>0.16194082054165068</v>
      </c>
      <c r="K31" s="656">
        <f t="shared" si="1"/>
        <v>0.16291636765334738</v>
      </c>
      <c r="L31" s="117">
        <v>3283480</v>
      </c>
      <c r="M31" s="101">
        <f t="shared" si="2"/>
        <v>3.2388164108330137</v>
      </c>
      <c r="N31" s="431">
        <f t="shared" si="3"/>
        <v>5100.2855321730549</v>
      </c>
    </row>
    <row r="32" spans="5:19" s="29" customFormat="1" x14ac:dyDescent="0.25">
      <c r="E32" s="425" t="s">
        <v>137</v>
      </c>
      <c r="F32" s="116">
        <v>37</v>
      </c>
      <c r="G32" s="117">
        <v>166000</v>
      </c>
      <c r="H32" s="644">
        <v>167000</v>
      </c>
      <c r="I32" s="645">
        <v>1025065.82</v>
      </c>
      <c r="J32" s="434">
        <f t="shared" si="0"/>
        <v>0.16194082054165068</v>
      </c>
      <c r="K32" s="657">
        <f t="shared" si="1"/>
        <v>0.16291636765334738</v>
      </c>
      <c r="L32" s="117">
        <v>6074438</v>
      </c>
      <c r="M32" s="101">
        <f t="shared" si="2"/>
        <v>5.9918103600410753</v>
      </c>
      <c r="N32" s="431">
        <f t="shared" si="3"/>
        <v>5106.2773425330961</v>
      </c>
    </row>
    <row r="33" spans="5:55" s="29" customFormat="1" x14ac:dyDescent="0.25">
      <c r="E33" s="425" t="s">
        <v>137</v>
      </c>
      <c r="F33" s="116">
        <v>2910</v>
      </c>
      <c r="G33" s="117">
        <v>166000</v>
      </c>
      <c r="H33" s="644">
        <v>167000</v>
      </c>
      <c r="I33" s="645">
        <v>1025065.82</v>
      </c>
      <c r="J33" s="434">
        <f t="shared" si="0"/>
        <v>0.16194082054165068</v>
      </c>
      <c r="K33" s="657">
        <f t="shared" si="1"/>
        <v>0.16291636765334738</v>
      </c>
      <c r="L33" s="117">
        <v>477746340</v>
      </c>
      <c r="M33" s="101">
        <f t="shared" si="2"/>
        <v>471.2477877762035</v>
      </c>
      <c r="N33" s="431">
        <f t="shared" si="3"/>
        <v>5577.5251303092991</v>
      </c>
    </row>
    <row r="34" spans="5:55" s="29" customFormat="1" x14ac:dyDescent="0.25">
      <c r="E34" s="425" t="s">
        <v>137</v>
      </c>
      <c r="F34" s="116">
        <v>6</v>
      </c>
      <c r="G34" s="117">
        <v>165000</v>
      </c>
      <c r="H34" s="644">
        <v>167000</v>
      </c>
      <c r="I34" s="645">
        <v>1025065.82</v>
      </c>
      <c r="J34" s="329">
        <f t="shared" si="0"/>
        <v>0.16096527342995401</v>
      </c>
      <c r="K34" s="656">
        <f t="shared" si="1"/>
        <v>0.16291636765334738</v>
      </c>
      <c r="L34" s="117">
        <v>979110</v>
      </c>
      <c r="M34" s="101">
        <f t="shared" si="2"/>
        <v>0.965791640579724</v>
      </c>
      <c r="N34" s="431">
        <f t="shared" si="3"/>
        <v>5578.4909219498786</v>
      </c>
    </row>
    <row r="35" spans="5:55" s="29" customFormat="1" x14ac:dyDescent="0.25">
      <c r="E35" s="425" t="s">
        <v>137</v>
      </c>
      <c r="F35" s="116">
        <v>57</v>
      </c>
      <c r="G35" s="117">
        <v>165000</v>
      </c>
      <c r="H35" s="644">
        <v>167000</v>
      </c>
      <c r="I35" s="645">
        <v>1025065.82</v>
      </c>
      <c r="J35" s="329">
        <f t="shared" si="0"/>
        <v>0.16096527342995401</v>
      </c>
      <c r="K35" s="656">
        <f t="shared" si="1"/>
        <v>0.16291636765334738</v>
      </c>
      <c r="L35" s="117">
        <v>9301545</v>
      </c>
      <c r="M35" s="101">
        <f t="shared" si="2"/>
        <v>9.1750205855073776</v>
      </c>
      <c r="N35" s="431">
        <f t="shared" si="3"/>
        <v>5587.6659425353864</v>
      </c>
    </row>
    <row r="36" spans="5:55" s="29" customFormat="1" x14ac:dyDescent="0.25">
      <c r="E36" s="425" t="s">
        <v>137</v>
      </c>
      <c r="F36" s="116">
        <v>14</v>
      </c>
      <c r="G36" s="117">
        <v>165000</v>
      </c>
      <c r="H36" s="644">
        <v>167000</v>
      </c>
      <c r="I36" s="645">
        <v>1025065.82</v>
      </c>
      <c r="J36" s="329">
        <f t="shared" si="0"/>
        <v>0.16096527342995401</v>
      </c>
      <c r="K36" s="656">
        <f t="shared" si="1"/>
        <v>0.16291636765334738</v>
      </c>
      <c r="L36" s="117">
        <v>2284590</v>
      </c>
      <c r="M36" s="101">
        <f t="shared" si="2"/>
        <v>2.2535138280193561</v>
      </c>
      <c r="N36" s="431">
        <f t="shared" si="3"/>
        <v>5589.9194563634055</v>
      </c>
    </row>
    <row r="37" spans="5:55" s="29" customFormat="1" x14ac:dyDescent="0.25">
      <c r="E37" s="425" t="s">
        <v>137</v>
      </c>
      <c r="F37" s="116">
        <v>10</v>
      </c>
      <c r="G37" s="117">
        <v>165000</v>
      </c>
      <c r="H37" s="644">
        <v>167000</v>
      </c>
      <c r="I37" s="645">
        <v>1025065.82</v>
      </c>
      <c r="J37" s="329">
        <f t="shared" si="0"/>
        <v>0.16096527342995401</v>
      </c>
      <c r="K37" s="656">
        <f t="shared" si="1"/>
        <v>0.16291636765334738</v>
      </c>
      <c r="L37" s="117">
        <v>1631850</v>
      </c>
      <c r="M37" s="101">
        <f t="shared" si="2"/>
        <v>1.6096527342995401</v>
      </c>
      <c r="N37" s="431">
        <f t="shared" si="3"/>
        <v>5591.5291090977053</v>
      </c>
    </row>
    <row r="38" spans="5:55" s="29" customFormat="1" x14ac:dyDescent="0.25">
      <c r="E38" s="425" t="s">
        <v>137</v>
      </c>
      <c r="F38" s="116">
        <v>1946</v>
      </c>
      <c r="G38" s="117">
        <v>165000</v>
      </c>
      <c r="H38" s="644">
        <v>167000</v>
      </c>
      <c r="I38" s="645">
        <v>1025065.82</v>
      </c>
      <c r="J38" s="329">
        <f t="shared" si="0"/>
        <v>0.16096527342995401</v>
      </c>
      <c r="K38" s="656">
        <f t="shared" si="1"/>
        <v>0.16291636765334738</v>
      </c>
      <c r="L38" s="117">
        <v>317558010</v>
      </c>
      <c r="M38" s="101">
        <f t="shared" si="2"/>
        <v>313.23842209469052</v>
      </c>
      <c r="N38" s="431">
        <f t="shared" si="3"/>
        <v>5904.7675311923958</v>
      </c>
    </row>
    <row r="39" spans="5:55" s="29" customFormat="1" x14ac:dyDescent="0.25">
      <c r="E39" s="425" t="s">
        <v>137</v>
      </c>
      <c r="F39" s="116">
        <v>51</v>
      </c>
      <c r="G39" s="117">
        <v>170000</v>
      </c>
      <c r="H39" s="644">
        <v>167000</v>
      </c>
      <c r="I39" s="645">
        <v>1025065.82</v>
      </c>
      <c r="J39" s="329">
        <f t="shared" si="0"/>
        <v>0.16584300898843746</v>
      </c>
      <c r="K39" s="656">
        <f t="shared" si="1"/>
        <v>0.16291636765334738</v>
      </c>
      <c r="L39" s="117">
        <v>8574630</v>
      </c>
      <c r="M39" s="101">
        <f t="shared" si="2"/>
        <v>8.4579934584103107</v>
      </c>
      <c r="N39" s="431">
        <f t="shared" si="3"/>
        <v>5913.2255246508057</v>
      </c>
    </row>
    <row r="40" spans="5:55" s="29" customFormat="1" x14ac:dyDescent="0.25">
      <c r="E40" s="425" t="s">
        <v>137</v>
      </c>
      <c r="F40" s="116">
        <v>4054</v>
      </c>
      <c r="G40" s="117">
        <v>170000</v>
      </c>
      <c r="H40" s="644">
        <v>167000</v>
      </c>
      <c r="I40" s="645">
        <v>1025065.82</v>
      </c>
      <c r="J40" s="329">
        <f t="shared" si="0"/>
        <v>0.16584300898843746</v>
      </c>
      <c r="K40" s="656">
        <f t="shared" si="1"/>
        <v>0.16291636765334738</v>
      </c>
      <c r="L40" s="117">
        <v>681599020</v>
      </c>
      <c r="M40" s="101">
        <f t="shared" si="2"/>
        <v>672.32755843912548</v>
      </c>
      <c r="N40" s="431">
        <f t="shared" si="3"/>
        <v>6585.5530830899315</v>
      </c>
    </row>
    <row r="41" spans="5:55" s="15" customFormat="1" x14ac:dyDescent="0.25">
      <c r="E41" s="425" t="s">
        <v>137</v>
      </c>
      <c r="F41" s="116">
        <v>290</v>
      </c>
      <c r="G41" s="117">
        <v>170000</v>
      </c>
      <c r="H41" s="644">
        <v>167000</v>
      </c>
      <c r="I41" s="645">
        <v>1025065.82</v>
      </c>
      <c r="J41" s="329">
        <f t="shared" si="0"/>
        <v>0.16584300898843746</v>
      </c>
      <c r="K41" s="656">
        <f t="shared" si="1"/>
        <v>0.16291636765334738</v>
      </c>
      <c r="L41" s="117">
        <v>48757700</v>
      </c>
      <c r="M41" s="101">
        <f t="shared" si="2"/>
        <v>48.09447260664686</v>
      </c>
      <c r="N41" s="431">
        <f t="shared" si="3"/>
        <v>6633.6475556965788</v>
      </c>
    </row>
    <row r="42" spans="5:55" s="15" customFormat="1" x14ac:dyDescent="0.25">
      <c r="E42" s="425" t="s">
        <v>138</v>
      </c>
      <c r="F42" s="116">
        <v>3</v>
      </c>
      <c r="G42" s="117">
        <v>160000</v>
      </c>
      <c r="H42" s="644">
        <v>209990</v>
      </c>
      <c r="I42" s="645">
        <v>1305293.44</v>
      </c>
      <c r="J42" s="329">
        <f t="shared" si="0"/>
        <v>0.12257780135629887</v>
      </c>
      <c r="K42" s="656">
        <f t="shared" si="1"/>
        <v>0.16087570316755748</v>
      </c>
      <c r="L42" s="117">
        <v>474720</v>
      </c>
      <c r="M42" s="101">
        <f t="shared" si="2"/>
        <v>0.3677334040688966</v>
      </c>
      <c r="N42" s="431">
        <f t="shared" si="3"/>
        <v>6634.0152891006474</v>
      </c>
    </row>
    <row r="43" spans="5:55" s="15" customFormat="1" x14ac:dyDescent="0.25">
      <c r="E43" s="425" t="s">
        <v>139</v>
      </c>
      <c r="F43" s="116">
        <v>15</v>
      </c>
      <c r="G43" s="117">
        <v>203000</v>
      </c>
      <c r="H43" s="644">
        <v>200000</v>
      </c>
      <c r="I43" s="645">
        <v>1094023.8999999999</v>
      </c>
      <c r="J43" s="329">
        <f t="shared" si="0"/>
        <v>0.18555353315407461</v>
      </c>
      <c r="K43" s="656">
        <f t="shared" si="1"/>
        <v>0.182811362713374</v>
      </c>
      <c r="L43" s="117">
        <v>3011505</v>
      </c>
      <c r="M43" s="101">
        <f t="shared" si="2"/>
        <v>2.783302997311119</v>
      </c>
      <c r="N43" s="431">
        <f t="shared" si="3"/>
        <v>6636.7985920979581</v>
      </c>
    </row>
    <row r="44" spans="5:55" s="15" customFormat="1" x14ac:dyDescent="0.25">
      <c r="E44" s="425" t="s">
        <v>139</v>
      </c>
      <c r="F44" s="116">
        <v>1774</v>
      </c>
      <c r="G44" s="117">
        <v>203000</v>
      </c>
      <c r="H44" s="644">
        <v>200000</v>
      </c>
      <c r="I44" s="645">
        <v>1094023.8999999999</v>
      </c>
      <c r="J44" s="329">
        <f t="shared" si="0"/>
        <v>0.18555353315407461</v>
      </c>
      <c r="K44" s="656">
        <f t="shared" si="1"/>
        <v>0.182811362713374</v>
      </c>
      <c r="L44" s="117">
        <v>356160658</v>
      </c>
      <c r="M44" s="101">
        <f t="shared" si="2"/>
        <v>329.17196781532834</v>
      </c>
      <c r="N44" s="431">
        <f t="shared" si="3"/>
        <v>6965.9705599132867</v>
      </c>
    </row>
    <row r="45" spans="5:55" s="15" customFormat="1" x14ac:dyDescent="0.25">
      <c r="E45" s="425" t="s">
        <v>139</v>
      </c>
      <c r="F45" s="116">
        <v>4</v>
      </c>
      <c r="G45" s="117">
        <v>203000</v>
      </c>
      <c r="H45" s="644">
        <v>200000</v>
      </c>
      <c r="I45" s="645">
        <v>1094023.8999999999</v>
      </c>
      <c r="J45" s="329">
        <f t="shared" si="0"/>
        <v>0.18555353315407461</v>
      </c>
      <c r="K45" s="656">
        <f t="shared" si="1"/>
        <v>0.182811362713374</v>
      </c>
      <c r="L45" s="117">
        <v>803068</v>
      </c>
      <c r="M45" s="101">
        <f t="shared" si="2"/>
        <v>0.74221413261629843</v>
      </c>
      <c r="N45" s="431">
        <f t="shared" si="3"/>
        <v>6966.7127740459027</v>
      </c>
    </row>
    <row r="46" spans="5:55" s="15" customFormat="1" x14ac:dyDescent="0.25">
      <c r="E46" s="425" t="s">
        <v>141</v>
      </c>
      <c r="F46" s="116">
        <v>1000</v>
      </c>
      <c r="G46" s="117">
        <v>190000</v>
      </c>
      <c r="H46" s="644">
        <v>189990</v>
      </c>
      <c r="I46" s="645">
        <v>1135074.29</v>
      </c>
      <c r="J46" s="329">
        <f t="shared" si="0"/>
        <v>0.16738992475990272</v>
      </c>
      <c r="K46" s="656">
        <f t="shared" si="1"/>
        <v>0.16738111476386272</v>
      </c>
      <c r="L46" s="117">
        <v>187910000</v>
      </c>
      <c r="M46" s="101">
        <f t="shared" si="2"/>
        <v>167.38992475990273</v>
      </c>
      <c r="N46" s="431">
        <f t="shared" si="3"/>
        <v>7134.1026988058056</v>
      </c>
    </row>
    <row r="47" spans="5:55" s="53" customFormat="1" ht="16.5" customHeight="1" x14ac:dyDescent="0.25">
      <c r="E47" s="425" t="s">
        <v>143</v>
      </c>
      <c r="F47" s="116">
        <v>300</v>
      </c>
      <c r="G47" s="101">
        <v>160000</v>
      </c>
      <c r="H47" s="644">
        <v>150000</v>
      </c>
      <c r="I47" s="645">
        <v>1050833.77</v>
      </c>
      <c r="J47" s="434">
        <f t="shared" si="0"/>
        <v>0.15226004775236715</v>
      </c>
      <c r="K47" s="657">
        <f t="shared" si="1"/>
        <v>0.14274379476784421</v>
      </c>
      <c r="L47" s="117">
        <v>47472000</v>
      </c>
      <c r="M47" s="440">
        <f t="shared" si="2"/>
        <v>45.678014325710144</v>
      </c>
      <c r="N47" s="438">
        <f t="shared" si="3"/>
        <v>7179.7807131315158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</row>
    <row r="48" spans="5:55" s="52" customFormat="1" x14ac:dyDescent="0.25">
      <c r="E48" s="425" t="s">
        <v>143</v>
      </c>
      <c r="F48" s="116">
        <v>30</v>
      </c>
      <c r="G48" s="101">
        <v>160000</v>
      </c>
      <c r="H48" s="644">
        <v>150000</v>
      </c>
      <c r="I48" s="645">
        <v>1050833.77</v>
      </c>
      <c r="J48" s="434">
        <f t="shared" si="0"/>
        <v>0.15226004775236715</v>
      </c>
      <c r="K48" s="657">
        <f t="shared" si="1"/>
        <v>0.14274379476784421</v>
      </c>
      <c r="L48" s="117">
        <v>4747200</v>
      </c>
      <c r="M48" s="440">
        <f t="shared" si="2"/>
        <v>4.5678014325710148</v>
      </c>
      <c r="N48" s="438">
        <f t="shared" si="3"/>
        <v>7184.3485145640871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</row>
    <row r="49" spans="5:55" s="51" customFormat="1" x14ac:dyDescent="0.25">
      <c r="E49" s="425" t="s">
        <v>143</v>
      </c>
      <c r="F49" s="116">
        <v>24</v>
      </c>
      <c r="G49" s="101">
        <v>160000</v>
      </c>
      <c r="H49" s="644">
        <v>150000</v>
      </c>
      <c r="I49" s="645">
        <v>1050833.77</v>
      </c>
      <c r="J49" s="329">
        <f t="shared" si="0"/>
        <v>0.15226004775236715</v>
      </c>
      <c r="K49" s="656">
        <f t="shared" si="1"/>
        <v>0.14274379476784421</v>
      </c>
      <c r="L49" s="117">
        <v>3797760</v>
      </c>
      <c r="M49" s="440">
        <f t="shared" si="2"/>
        <v>3.6542411460568118</v>
      </c>
      <c r="N49" s="438">
        <f t="shared" si="3"/>
        <v>7188.0027557101439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</row>
    <row r="50" spans="5:55" s="51" customFormat="1" x14ac:dyDescent="0.25">
      <c r="E50" s="425" t="s">
        <v>143</v>
      </c>
      <c r="F50" s="116">
        <v>25</v>
      </c>
      <c r="G50" s="101">
        <v>160000</v>
      </c>
      <c r="H50" s="644">
        <v>150000</v>
      </c>
      <c r="I50" s="645">
        <v>1050833.77</v>
      </c>
      <c r="J50" s="329">
        <f t="shared" si="0"/>
        <v>0.15226004775236715</v>
      </c>
      <c r="K50" s="656">
        <f t="shared" si="1"/>
        <v>0.14274379476784421</v>
      </c>
      <c r="L50" s="117">
        <v>3956000</v>
      </c>
      <c r="M50" s="441">
        <f t="shared" si="2"/>
        <v>3.8065011938091788</v>
      </c>
      <c r="N50" s="431">
        <f t="shared" si="3"/>
        <v>7191.8092569039527</v>
      </c>
    </row>
    <row r="51" spans="5:55" s="51" customFormat="1" x14ac:dyDescent="0.25">
      <c r="E51" s="425" t="s">
        <v>143</v>
      </c>
      <c r="F51" s="116">
        <v>1000</v>
      </c>
      <c r="G51" s="101">
        <v>160000</v>
      </c>
      <c r="H51" s="644">
        <v>150000</v>
      </c>
      <c r="I51" s="645">
        <v>1050833.77</v>
      </c>
      <c r="J51" s="329">
        <f t="shared" si="0"/>
        <v>0.15226004775236715</v>
      </c>
      <c r="K51" s="656">
        <f t="shared" si="1"/>
        <v>0.14274379476784421</v>
      </c>
      <c r="L51" s="117">
        <v>158240000</v>
      </c>
      <c r="M51" s="441">
        <f t="shared" si="2"/>
        <v>152.26004775236714</v>
      </c>
      <c r="N51" s="431">
        <f t="shared" si="3"/>
        <v>7344.0693046563201</v>
      </c>
    </row>
    <row r="52" spans="5:55" s="51" customFormat="1" x14ac:dyDescent="0.25">
      <c r="E52" s="425" t="s">
        <v>143</v>
      </c>
      <c r="F52" s="116">
        <v>25</v>
      </c>
      <c r="G52" s="101">
        <v>160000</v>
      </c>
      <c r="H52" s="644">
        <v>150000</v>
      </c>
      <c r="I52" s="645">
        <v>1050833.77</v>
      </c>
      <c r="J52" s="329">
        <f t="shared" si="0"/>
        <v>0.15226004775236715</v>
      </c>
      <c r="K52" s="656">
        <f t="shared" si="1"/>
        <v>0.14274379476784421</v>
      </c>
      <c r="L52" s="117">
        <v>3956000</v>
      </c>
      <c r="M52" s="441">
        <f t="shared" si="2"/>
        <v>3.8065011938091788</v>
      </c>
      <c r="N52" s="431">
        <f t="shared" si="3"/>
        <v>7347.8758058501289</v>
      </c>
    </row>
    <row r="53" spans="5:55" s="51" customFormat="1" x14ac:dyDescent="0.25">
      <c r="E53" s="425" t="s">
        <v>143</v>
      </c>
      <c r="F53" s="116">
        <v>10</v>
      </c>
      <c r="G53" s="101">
        <v>160000</v>
      </c>
      <c r="H53" s="644">
        <v>150000</v>
      </c>
      <c r="I53" s="645">
        <v>1050833.77</v>
      </c>
      <c r="J53" s="329">
        <f t="shared" si="0"/>
        <v>0.15226004775236715</v>
      </c>
      <c r="K53" s="656">
        <f t="shared" si="1"/>
        <v>0.14274379476784421</v>
      </c>
      <c r="L53" s="117">
        <v>1582400</v>
      </c>
      <c r="M53" s="441">
        <f t="shared" si="2"/>
        <v>1.5226004775236714</v>
      </c>
      <c r="N53" s="431">
        <f t="shared" si="3"/>
        <v>7349.398406327653</v>
      </c>
    </row>
    <row r="54" spans="5:55" s="51" customFormat="1" x14ac:dyDescent="0.25">
      <c r="E54" s="553" t="s">
        <v>144</v>
      </c>
      <c r="F54" s="442">
        <v>200</v>
      </c>
      <c r="G54" s="443">
        <v>154000</v>
      </c>
      <c r="H54" s="644">
        <v>150000</v>
      </c>
      <c r="I54" s="647">
        <v>100143.81</v>
      </c>
      <c r="J54" s="434">
        <f t="shared" si="0"/>
        <v>1.5377885063490195</v>
      </c>
      <c r="K54" s="657">
        <f t="shared" si="1"/>
        <v>1.4978459477425514</v>
      </c>
      <c r="L54" s="69">
        <v>30461200</v>
      </c>
      <c r="M54" s="329">
        <f t="shared" si="2"/>
        <v>307.55770126980389</v>
      </c>
      <c r="N54" s="431">
        <f t="shared" si="3"/>
        <v>7656.956107597457</v>
      </c>
    </row>
    <row r="55" spans="5:55" s="51" customFormat="1" x14ac:dyDescent="0.25">
      <c r="E55" s="553" t="s">
        <v>145</v>
      </c>
      <c r="F55" s="442">
        <v>7</v>
      </c>
      <c r="G55" s="443">
        <v>149500</v>
      </c>
      <c r="H55" s="644">
        <v>138000</v>
      </c>
      <c r="I55" s="645">
        <v>100143.81</v>
      </c>
      <c r="J55" s="329">
        <f t="shared" si="0"/>
        <v>1.492853127916743</v>
      </c>
      <c r="K55" s="656">
        <f t="shared" si="1"/>
        <v>1.3780182719231473</v>
      </c>
      <c r="L55" s="69">
        <v>1034988.5</v>
      </c>
      <c r="M55" s="329">
        <f t="shared" si="2"/>
        <v>10.449971895417201</v>
      </c>
      <c r="N55" s="431">
        <f t="shared" si="3"/>
        <v>7667.4060794928746</v>
      </c>
    </row>
    <row r="56" spans="5:55" s="51" customFormat="1" x14ac:dyDescent="0.25">
      <c r="E56" s="553" t="s">
        <v>145</v>
      </c>
      <c r="F56" s="442">
        <v>105</v>
      </c>
      <c r="G56" s="443">
        <v>149500</v>
      </c>
      <c r="H56" s="644">
        <v>138000</v>
      </c>
      <c r="I56" s="645">
        <v>100143.81</v>
      </c>
      <c r="J56" s="329">
        <f t="shared" si="0"/>
        <v>1.492853127916743</v>
      </c>
      <c r="K56" s="656">
        <f t="shared" si="1"/>
        <v>1.3780182719231473</v>
      </c>
      <c r="L56" s="69">
        <v>15524827.5</v>
      </c>
      <c r="M56" s="329">
        <f t="shared" si="2"/>
        <v>156.74957843125802</v>
      </c>
      <c r="N56" s="431">
        <f t="shared" si="3"/>
        <v>7824.1556579241324</v>
      </c>
    </row>
    <row r="57" spans="5:55" s="51" customFormat="1" x14ac:dyDescent="0.25">
      <c r="E57" s="553" t="s">
        <v>145</v>
      </c>
      <c r="F57" s="442">
        <v>7</v>
      </c>
      <c r="G57" s="443">
        <v>149500</v>
      </c>
      <c r="H57" s="644">
        <v>138000</v>
      </c>
      <c r="I57" s="645">
        <v>100143.81</v>
      </c>
      <c r="J57" s="329">
        <f t="shared" si="0"/>
        <v>1.492853127916743</v>
      </c>
      <c r="K57" s="656">
        <f t="shared" si="1"/>
        <v>1.3780182719231473</v>
      </c>
      <c r="L57" s="69">
        <v>1034988.5</v>
      </c>
      <c r="M57" s="329">
        <f t="shared" si="2"/>
        <v>10.449971895417201</v>
      </c>
      <c r="N57" s="431">
        <f t="shared" si="3"/>
        <v>7834.6056298195499</v>
      </c>
    </row>
    <row r="58" spans="5:55" s="51" customFormat="1" x14ac:dyDescent="0.25">
      <c r="E58" s="425" t="s">
        <v>146</v>
      </c>
      <c r="F58" s="116">
        <v>13</v>
      </c>
      <c r="G58" s="117">
        <v>146000</v>
      </c>
      <c r="H58" s="644">
        <v>150000</v>
      </c>
      <c r="I58" s="648">
        <v>980329.71</v>
      </c>
      <c r="J58" s="434">
        <f t="shared" si="0"/>
        <v>0.148929486182766</v>
      </c>
      <c r="K58" s="657">
        <f t="shared" si="1"/>
        <v>0.15300974607818424</v>
      </c>
      <c r="L58" s="117">
        <v>1877122</v>
      </c>
      <c r="M58" s="329">
        <f t="shared" si="2"/>
        <v>1.936083320375958</v>
      </c>
      <c r="N58" s="431">
        <f t="shared" si="3"/>
        <v>7836.5417131399263</v>
      </c>
    </row>
    <row r="59" spans="5:55" s="51" customFormat="1" x14ac:dyDescent="0.25">
      <c r="E59" s="425" t="s">
        <v>146</v>
      </c>
      <c r="F59" s="116">
        <v>140</v>
      </c>
      <c r="G59" s="117">
        <v>140000</v>
      </c>
      <c r="H59" s="644">
        <v>150000</v>
      </c>
      <c r="I59" s="648">
        <v>980329.71</v>
      </c>
      <c r="J59" s="329">
        <f t="shared" si="0"/>
        <v>0.14280909633963865</v>
      </c>
      <c r="K59" s="656">
        <f t="shared" si="1"/>
        <v>0.15300974607818424</v>
      </c>
      <c r="L59" s="117">
        <v>19384400</v>
      </c>
      <c r="M59" s="329">
        <f t="shared" si="2"/>
        <v>19.993273487549409</v>
      </c>
      <c r="N59" s="431">
        <f t="shared" si="3"/>
        <v>7856.5349866274755</v>
      </c>
    </row>
    <row r="60" spans="5:55" s="51" customFormat="1" x14ac:dyDescent="0.25">
      <c r="E60" s="425" t="s">
        <v>146</v>
      </c>
      <c r="F60" s="116">
        <v>45</v>
      </c>
      <c r="G60" s="117">
        <v>140000</v>
      </c>
      <c r="H60" s="644">
        <v>150000</v>
      </c>
      <c r="I60" s="648">
        <v>980329.71</v>
      </c>
      <c r="J60" s="329">
        <f t="shared" si="0"/>
        <v>0.14280909633963865</v>
      </c>
      <c r="K60" s="656">
        <f t="shared" si="1"/>
        <v>0.15300974607818424</v>
      </c>
      <c r="L60" s="117">
        <v>6230700</v>
      </c>
      <c r="M60" s="329">
        <f t="shared" si="2"/>
        <v>6.426409335283739</v>
      </c>
      <c r="N60" s="431">
        <f t="shared" si="3"/>
        <v>7862.9613959627595</v>
      </c>
    </row>
    <row r="61" spans="5:55" s="51" customFormat="1" x14ac:dyDescent="0.25">
      <c r="E61" s="425" t="s">
        <v>146</v>
      </c>
      <c r="F61" s="125">
        <v>100</v>
      </c>
      <c r="G61" s="117">
        <v>140000</v>
      </c>
      <c r="H61" s="644">
        <v>150000</v>
      </c>
      <c r="I61" s="648">
        <v>980329.71</v>
      </c>
      <c r="J61" s="445">
        <f t="shared" si="0"/>
        <v>0.14280909633963865</v>
      </c>
      <c r="K61" s="658">
        <f t="shared" si="1"/>
        <v>0.15300974607818424</v>
      </c>
      <c r="L61" s="69">
        <v>13846000</v>
      </c>
      <c r="M61" s="329">
        <f t="shared" si="2"/>
        <v>14.280909633963864</v>
      </c>
      <c r="N61" s="431">
        <f t="shared" si="3"/>
        <v>7877.2423055967238</v>
      </c>
    </row>
    <row r="62" spans="5:55" s="51" customFormat="1" x14ac:dyDescent="0.25">
      <c r="E62" s="425" t="s">
        <v>146</v>
      </c>
      <c r="F62" s="125">
        <v>1851</v>
      </c>
      <c r="G62" s="117">
        <v>135000</v>
      </c>
      <c r="H62" s="644">
        <v>150000</v>
      </c>
      <c r="I62" s="648">
        <v>980329.71</v>
      </c>
      <c r="J62" s="445">
        <f t="shared" si="0"/>
        <v>0.13770877147036584</v>
      </c>
      <c r="K62" s="658">
        <f t="shared" si="1"/>
        <v>0.15300974607818424</v>
      </c>
      <c r="L62" s="69">
        <v>247136265</v>
      </c>
      <c r="M62" s="329">
        <f t="shared" si="2"/>
        <v>254.89893599164716</v>
      </c>
      <c r="N62" s="431">
        <f t="shared" si="3"/>
        <v>8132.1412415883706</v>
      </c>
    </row>
    <row r="63" spans="5:55" s="51" customFormat="1" x14ac:dyDescent="0.25">
      <c r="E63" s="425" t="s">
        <v>147</v>
      </c>
      <c r="F63" s="125">
        <v>40</v>
      </c>
      <c r="G63" s="117">
        <v>135010</v>
      </c>
      <c r="H63" s="644">
        <v>155000</v>
      </c>
      <c r="I63" s="645">
        <v>1103663.33</v>
      </c>
      <c r="J63" s="329">
        <f t="shared" si="0"/>
        <v>0.1223289714627014</v>
      </c>
      <c r="K63" s="656">
        <f t="shared" si="1"/>
        <v>0.1404413789846583</v>
      </c>
      <c r="L63" s="69">
        <v>5340995.5999999996</v>
      </c>
      <c r="M63" s="329">
        <f t="shared" si="2"/>
        <v>4.8931588585080563</v>
      </c>
      <c r="N63" s="431">
        <f t="shared" si="3"/>
        <v>8137.0344004468789</v>
      </c>
    </row>
    <row r="64" spans="5:55" s="51" customFormat="1" x14ac:dyDescent="0.25">
      <c r="E64" s="425" t="s">
        <v>147</v>
      </c>
      <c r="F64" s="125">
        <v>6</v>
      </c>
      <c r="G64" s="117">
        <v>135010</v>
      </c>
      <c r="H64" s="644">
        <v>155000</v>
      </c>
      <c r="I64" s="645">
        <v>1103663.33</v>
      </c>
      <c r="J64" s="329">
        <f t="shared" si="0"/>
        <v>0.1223289714627014</v>
      </c>
      <c r="K64" s="656">
        <f t="shared" si="1"/>
        <v>0.1404413789846583</v>
      </c>
      <c r="L64" s="69">
        <v>801149.34</v>
      </c>
      <c r="M64" s="329">
        <f t="shared" si="2"/>
        <v>0.73397382877620843</v>
      </c>
      <c r="N64" s="431">
        <f t="shared" si="3"/>
        <v>8137.7683742756553</v>
      </c>
    </row>
    <row r="65" spans="5:14" s="51" customFormat="1" x14ac:dyDescent="0.25">
      <c r="E65" s="425" t="s">
        <v>147</v>
      </c>
      <c r="F65" s="125">
        <v>650</v>
      </c>
      <c r="G65" s="117">
        <v>135000</v>
      </c>
      <c r="H65" s="644">
        <v>155000</v>
      </c>
      <c r="I65" s="645">
        <v>1103663.33</v>
      </c>
      <c r="J65" s="329">
        <f t="shared" si="0"/>
        <v>0.12231991072857334</v>
      </c>
      <c r="K65" s="656">
        <f t="shared" si="1"/>
        <v>0.1404413789846583</v>
      </c>
      <c r="L65" s="69">
        <v>86784750</v>
      </c>
      <c r="M65" s="329">
        <f t="shared" si="2"/>
        <v>79.50794197357267</v>
      </c>
      <c r="N65" s="431">
        <f t="shared" si="3"/>
        <v>8217.2763162492283</v>
      </c>
    </row>
    <row r="66" spans="5:14" s="51" customFormat="1" x14ac:dyDescent="0.25">
      <c r="E66" s="425" t="s">
        <v>147</v>
      </c>
      <c r="F66" s="125">
        <v>15</v>
      </c>
      <c r="G66" s="117">
        <v>135000</v>
      </c>
      <c r="H66" s="644">
        <v>155000</v>
      </c>
      <c r="I66" s="645">
        <v>1103663.33</v>
      </c>
      <c r="J66" s="329">
        <f t="shared" si="0"/>
        <v>0.12231991072857334</v>
      </c>
      <c r="K66" s="656">
        <f t="shared" si="1"/>
        <v>0.1404413789846583</v>
      </c>
      <c r="L66" s="69">
        <v>2002725</v>
      </c>
      <c r="M66" s="329">
        <f t="shared" si="2"/>
        <v>1.8347986609286002</v>
      </c>
      <c r="N66" s="431">
        <f t="shared" si="3"/>
        <v>8219.1111149101562</v>
      </c>
    </row>
    <row r="67" spans="5:14" s="51" customFormat="1" x14ac:dyDescent="0.25">
      <c r="E67" s="425" t="s">
        <v>147</v>
      </c>
      <c r="F67" s="125">
        <v>12</v>
      </c>
      <c r="G67" s="117">
        <v>135000</v>
      </c>
      <c r="H67" s="644">
        <v>155000</v>
      </c>
      <c r="I67" s="645">
        <v>1103663.33</v>
      </c>
      <c r="J67" s="329">
        <f t="shared" ref="J67:J122" si="4">G67/I67</f>
        <v>0.12231991072857334</v>
      </c>
      <c r="K67" s="656">
        <f t="shared" ref="K67:K130" si="5">H67/I67</f>
        <v>0.1404413789846583</v>
      </c>
      <c r="L67" s="69">
        <v>1602180</v>
      </c>
      <c r="M67" s="329">
        <f t="shared" ref="M67:M130" si="6">F67*J67</f>
        <v>1.4678389287428801</v>
      </c>
      <c r="N67" s="431">
        <f t="shared" si="3"/>
        <v>8220.5789538388999</v>
      </c>
    </row>
    <row r="68" spans="5:14" s="51" customFormat="1" x14ac:dyDescent="0.25">
      <c r="E68" s="425" t="s">
        <v>147</v>
      </c>
      <c r="F68" s="125">
        <v>70</v>
      </c>
      <c r="G68" s="117">
        <v>135000</v>
      </c>
      <c r="H68" s="644">
        <v>155000</v>
      </c>
      <c r="I68" s="645">
        <v>1103663.33</v>
      </c>
      <c r="J68" s="329">
        <f t="shared" si="4"/>
        <v>0.12231991072857334</v>
      </c>
      <c r="K68" s="656">
        <f t="shared" si="5"/>
        <v>0.1404413789846583</v>
      </c>
      <c r="L68" s="69">
        <v>9346050</v>
      </c>
      <c r="M68" s="329">
        <f t="shared" si="6"/>
        <v>8.5623937510001333</v>
      </c>
      <c r="N68" s="431">
        <f t="shared" ref="N68:N131" si="7">N67+M68</f>
        <v>8229.1413475899008</v>
      </c>
    </row>
    <row r="69" spans="5:14" s="51" customFormat="1" x14ac:dyDescent="0.25">
      <c r="E69" s="425" t="s">
        <v>147</v>
      </c>
      <c r="F69" s="125">
        <v>2000</v>
      </c>
      <c r="G69" s="117">
        <v>133000</v>
      </c>
      <c r="H69" s="644">
        <v>155000</v>
      </c>
      <c r="I69" s="645">
        <v>1103663.33</v>
      </c>
      <c r="J69" s="329">
        <f t="shared" si="4"/>
        <v>0.12050776390296486</v>
      </c>
      <c r="K69" s="656">
        <f t="shared" si="5"/>
        <v>0.1404413789846583</v>
      </c>
      <c r="L69" s="69">
        <v>263074000</v>
      </c>
      <c r="M69" s="329">
        <f t="shared" si="6"/>
        <v>241.01552780592971</v>
      </c>
      <c r="N69" s="431">
        <f t="shared" si="7"/>
        <v>8470.1568753958309</v>
      </c>
    </row>
    <row r="70" spans="5:14" s="51" customFormat="1" x14ac:dyDescent="0.25">
      <c r="E70" s="425" t="s">
        <v>147</v>
      </c>
      <c r="F70" s="125">
        <v>500</v>
      </c>
      <c r="G70" s="117">
        <v>133000</v>
      </c>
      <c r="H70" s="644">
        <v>155000</v>
      </c>
      <c r="I70" s="645">
        <v>1103663.33</v>
      </c>
      <c r="J70" s="329">
        <f t="shared" si="4"/>
        <v>0.12050776390296486</v>
      </c>
      <c r="K70" s="656">
        <f t="shared" si="5"/>
        <v>0.1404413789846583</v>
      </c>
      <c r="L70" s="69">
        <v>65768500</v>
      </c>
      <c r="M70" s="329">
        <f t="shared" si="6"/>
        <v>60.253881951482427</v>
      </c>
      <c r="N70" s="431">
        <f t="shared" si="7"/>
        <v>8530.4107573473138</v>
      </c>
    </row>
    <row r="71" spans="5:14" s="51" customFormat="1" x14ac:dyDescent="0.25">
      <c r="E71" s="425" t="s">
        <v>147</v>
      </c>
      <c r="F71" s="125">
        <v>23</v>
      </c>
      <c r="G71" s="117">
        <v>133000</v>
      </c>
      <c r="H71" s="644">
        <v>155000</v>
      </c>
      <c r="I71" s="645">
        <v>1103663.33</v>
      </c>
      <c r="J71" s="329">
        <f t="shared" si="4"/>
        <v>0.12050776390296486</v>
      </c>
      <c r="K71" s="656">
        <f t="shared" si="5"/>
        <v>0.1404413789846583</v>
      </c>
      <c r="L71" s="69">
        <v>3025351</v>
      </c>
      <c r="M71" s="329">
        <f t="shared" si="6"/>
        <v>2.7716785697681918</v>
      </c>
      <c r="N71" s="431">
        <f t="shared" si="7"/>
        <v>8533.1824359170823</v>
      </c>
    </row>
    <row r="72" spans="5:14" s="51" customFormat="1" x14ac:dyDescent="0.25">
      <c r="E72" s="425" t="s">
        <v>147</v>
      </c>
      <c r="F72" s="125">
        <v>6</v>
      </c>
      <c r="G72" s="117">
        <v>133000</v>
      </c>
      <c r="H72" s="644">
        <v>155000</v>
      </c>
      <c r="I72" s="645">
        <v>1103663.33</v>
      </c>
      <c r="J72" s="329">
        <f t="shared" si="4"/>
        <v>0.12050776390296486</v>
      </c>
      <c r="K72" s="656">
        <f t="shared" si="5"/>
        <v>0.1404413789846583</v>
      </c>
      <c r="L72" s="69">
        <v>789222</v>
      </c>
      <c r="M72" s="329">
        <f t="shared" si="6"/>
        <v>0.72304658341778916</v>
      </c>
      <c r="N72" s="431">
        <f t="shared" si="7"/>
        <v>8533.9054825005005</v>
      </c>
    </row>
    <row r="73" spans="5:14" s="51" customFormat="1" x14ac:dyDescent="0.25">
      <c r="E73" s="425" t="s">
        <v>147</v>
      </c>
      <c r="F73" s="125">
        <v>175</v>
      </c>
      <c r="G73" s="117">
        <v>133000</v>
      </c>
      <c r="H73" s="644">
        <v>155000</v>
      </c>
      <c r="I73" s="645">
        <v>1103663.33</v>
      </c>
      <c r="J73" s="329">
        <f t="shared" si="4"/>
        <v>0.12050776390296486</v>
      </c>
      <c r="K73" s="656">
        <f t="shared" si="5"/>
        <v>0.1404413789846583</v>
      </c>
      <c r="L73" s="69">
        <v>23018975</v>
      </c>
      <c r="M73" s="329">
        <f t="shared" si="6"/>
        <v>21.088858683018849</v>
      </c>
      <c r="N73" s="431">
        <f t="shared" si="7"/>
        <v>8554.9943411835193</v>
      </c>
    </row>
    <row r="74" spans="5:14" s="51" customFormat="1" x14ac:dyDescent="0.25">
      <c r="E74" s="425" t="s">
        <v>147</v>
      </c>
      <c r="F74" s="125">
        <v>1535</v>
      </c>
      <c r="G74" s="117">
        <v>133000</v>
      </c>
      <c r="H74" s="644">
        <v>155000</v>
      </c>
      <c r="I74" s="645">
        <v>1103663.33</v>
      </c>
      <c r="J74" s="329">
        <f t="shared" si="4"/>
        <v>0.12050776390296486</v>
      </c>
      <c r="K74" s="656">
        <f t="shared" si="5"/>
        <v>0.1404413789846583</v>
      </c>
      <c r="L74" s="69">
        <v>201909295</v>
      </c>
      <c r="M74" s="329">
        <f t="shared" si="6"/>
        <v>184.97941759105106</v>
      </c>
      <c r="N74" s="431">
        <f t="shared" si="7"/>
        <v>8739.9737587745694</v>
      </c>
    </row>
    <row r="75" spans="5:14" s="51" customFormat="1" x14ac:dyDescent="0.25">
      <c r="E75" s="425" t="s">
        <v>147</v>
      </c>
      <c r="F75" s="125">
        <v>20</v>
      </c>
      <c r="G75" s="117">
        <v>133000</v>
      </c>
      <c r="H75" s="644">
        <v>155000</v>
      </c>
      <c r="I75" s="645">
        <v>1103663.33</v>
      </c>
      <c r="J75" s="329">
        <f t="shared" si="4"/>
        <v>0.12050776390296486</v>
      </c>
      <c r="K75" s="656">
        <f t="shared" si="5"/>
        <v>0.1404413789846583</v>
      </c>
      <c r="L75" s="69">
        <v>2630740</v>
      </c>
      <c r="M75" s="329">
        <f t="shared" si="6"/>
        <v>2.410155278059297</v>
      </c>
      <c r="N75" s="431">
        <f t="shared" si="7"/>
        <v>8742.3839140526288</v>
      </c>
    </row>
    <row r="76" spans="5:14" s="51" customFormat="1" x14ac:dyDescent="0.25">
      <c r="E76" s="425" t="s">
        <v>147</v>
      </c>
      <c r="F76" s="125">
        <v>40</v>
      </c>
      <c r="G76" s="117">
        <v>133000</v>
      </c>
      <c r="H76" s="644">
        <v>155000</v>
      </c>
      <c r="I76" s="645">
        <v>1103663.33</v>
      </c>
      <c r="J76" s="329">
        <f t="shared" si="4"/>
        <v>0.12050776390296486</v>
      </c>
      <c r="K76" s="656">
        <f t="shared" si="5"/>
        <v>0.1404413789846583</v>
      </c>
      <c r="L76" s="69">
        <v>5261480</v>
      </c>
      <c r="M76" s="329">
        <f t="shared" si="6"/>
        <v>4.8203105561185939</v>
      </c>
      <c r="N76" s="431">
        <f t="shared" si="7"/>
        <v>8747.2042246087476</v>
      </c>
    </row>
    <row r="77" spans="5:14" s="51" customFormat="1" x14ac:dyDescent="0.25">
      <c r="E77" s="425" t="s">
        <v>147</v>
      </c>
      <c r="F77" s="125">
        <v>36</v>
      </c>
      <c r="G77" s="117">
        <v>132800</v>
      </c>
      <c r="H77" s="644">
        <v>155000</v>
      </c>
      <c r="I77" s="645">
        <v>1103663.33</v>
      </c>
      <c r="J77" s="329">
        <f t="shared" si="4"/>
        <v>0.12032654922040401</v>
      </c>
      <c r="K77" s="656">
        <f t="shared" si="5"/>
        <v>0.1404413789846583</v>
      </c>
      <c r="L77" s="69">
        <v>4728211.2</v>
      </c>
      <c r="M77" s="329">
        <f t="shared" si="6"/>
        <v>4.3317557719345441</v>
      </c>
      <c r="N77" s="431">
        <f t="shared" si="7"/>
        <v>8751.5359803806823</v>
      </c>
    </row>
    <row r="78" spans="5:14" s="51" customFormat="1" x14ac:dyDescent="0.25">
      <c r="E78" s="425" t="s">
        <v>147</v>
      </c>
      <c r="F78" s="125">
        <v>232</v>
      </c>
      <c r="G78" s="117">
        <v>132800</v>
      </c>
      <c r="H78" s="644">
        <v>155000</v>
      </c>
      <c r="I78" s="645">
        <v>1103663.33</v>
      </c>
      <c r="J78" s="329">
        <f t="shared" si="4"/>
        <v>0.12032654922040401</v>
      </c>
      <c r="K78" s="656">
        <f t="shared" si="5"/>
        <v>0.1404413789846583</v>
      </c>
      <c r="L78" s="69">
        <v>30470694.399999999</v>
      </c>
      <c r="M78" s="329">
        <f t="shared" si="6"/>
        <v>27.915759419133728</v>
      </c>
      <c r="N78" s="431">
        <f t="shared" si="7"/>
        <v>8779.4517397998152</v>
      </c>
    </row>
    <row r="79" spans="5:14" s="51" customFormat="1" x14ac:dyDescent="0.25">
      <c r="E79" s="425" t="s">
        <v>147</v>
      </c>
      <c r="F79" s="125">
        <v>1</v>
      </c>
      <c r="G79" s="117">
        <v>132750</v>
      </c>
      <c r="H79" s="644">
        <v>155000</v>
      </c>
      <c r="I79" s="645">
        <v>1103663.33</v>
      </c>
      <c r="J79" s="329">
        <f t="shared" si="4"/>
        <v>0.1202812455497638</v>
      </c>
      <c r="K79" s="656">
        <f t="shared" si="5"/>
        <v>0.1404413789846583</v>
      </c>
      <c r="L79" s="69">
        <v>131289.75</v>
      </c>
      <c r="M79" s="329">
        <f t="shared" si="6"/>
        <v>0.1202812455497638</v>
      </c>
      <c r="N79" s="431">
        <f t="shared" si="7"/>
        <v>8779.5720210453655</v>
      </c>
    </row>
    <row r="80" spans="5:14" s="51" customFormat="1" x14ac:dyDescent="0.25">
      <c r="E80" s="425" t="s">
        <v>147</v>
      </c>
      <c r="F80" s="125">
        <v>115</v>
      </c>
      <c r="G80" s="117">
        <v>131000</v>
      </c>
      <c r="H80" s="644">
        <v>155000</v>
      </c>
      <c r="I80" s="645">
        <v>1103663.33</v>
      </c>
      <c r="J80" s="329">
        <f t="shared" si="4"/>
        <v>0.11869561707735636</v>
      </c>
      <c r="K80" s="656">
        <f t="shared" si="5"/>
        <v>0.1404413789846583</v>
      </c>
      <c r="L80" s="69">
        <v>14899285</v>
      </c>
      <c r="M80" s="329">
        <f t="shared" si="6"/>
        <v>13.649995963895982</v>
      </c>
      <c r="N80" s="431">
        <f t="shared" si="7"/>
        <v>8793.2220170092623</v>
      </c>
    </row>
    <row r="81" spans="5:14" s="51" customFormat="1" x14ac:dyDescent="0.25">
      <c r="E81" s="425" t="s">
        <v>147</v>
      </c>
      <c r="F81" s="125">
        <v>50</v>
      </c>
      <c r="G81" s="117">
        <v>130000</v>
      </c>
      <c r="H81" s="644">
        <v>155000</v>
      </c>
      <c r="I81" s="645">
        <v>1103663.33</v>
      </c>
      <c r="J81" s="329">
        <f t="shared" si="4"/>
        <v>0.11778954366455212</v>
      </c>
      <c r="K81" s="656">
        <f t="shared" si="5"/>
        <v>0.1404413789846583</v>
      </c>
      <c r="L81" s="69">
        <v>6428500</v>
      </c>
      <c r="M81" s="329">
        <f t="shared" si="6"/>
        <v>5.8894771832276058</v>
      </c>
      <c r="N81" s="431">
        <f t="shared" si="7"/>
        <v>8799.1114941924898</v>
      </c>
    </row>
    <row r="82" spans="5:14" s="51" customFormat="1" x14ac:dyDescent="0.25">
      <c r="E82" s="425" t="s">
        <v>147</v>
      </c>
      <c r="F82" s="125">
        <v>18</v>
      </c>
      <c r="G82" s="117">
        <v>130000</v>
      </c>
      <c r="H82" s="644">
        <v>155000</v>
      </c>
      <c r="I82" s="645">
        <v>1103663.33</v>
      </c>
      <c r="J82" s="329">
        <f t="shared" si="4"/>
        <v>0.11778954366455212</v>
      </c>
      <c r="K82" s="656">
        <f t="shared" si="5"/>
        <v>0.1404413789846583</v>
      </c>
      <c r="L82" s="69">
        <v>2314260</v>
      </c>
      <c r="M82" s="329">
        <f t="shared" si="6"/>
        <v>2.120211785961938</v>
      </c>
      <c r="N82" s="431">
        <f t="shared" si="7"/>
        <v>8801.2317059784509</v>
      </c>
    </row>
    <row r="83" spans="5:14" s="51" customFormat="1" x14ac:dyDescent="0.25">
      <c r="E83" s="425" t="s">
        <v>147</v>
      </c>
      <c r="F83" s="125">
        <v>300</v>
      </c>
      <c r="G83" s="117">
        <v>130000</v>
      </c>
      <c r="H83" s="644">
        <v>155000</v>
      </c>
      <c r="I83" s="645">
        <v>1103663.33</v>
      </c>
      <c r="J83" s="329">
        <f t="shared" si="4"/>
        <v>0.11778954366455212</v>
      </c>
      <c r="K83" s="656">
        <f t="shared" si="5"/>
        <v>0.1404413789846583</v>
      </c>
      <c r="L83" s="69">
        <v>38571000</v>
      </c>
      <c r="M83" s="329">
        <f t="shared" si="6"/>
        <v>35.336863099365637</v>
      </c>
      <c r="N83" s="431">
        <f t="shared" si="7"/>
        <v>8836.5685690778173</v>
      </c>
    </row>
    <row r="84" spans="5:14" s="51" customFormat="1" x14ac:dyDescent="0.25">
      <c r="E84" s="425" t="s">
        <v>147</v>
      </c>
      <c r="F84" s="125">
        <v>18</v>
      </c>
      <c r="G84" s="117">
        <v>130000</v>
      </c>
      <c r="H84" s="644">
        <v>155000</v>
      </c>
      <c r="I84" s="645">
        <v>1103663.33</v>
      </c>
      <c r="J84" s="329">
        <f t="shared" si="4"/>
        <v>0.11778954366455212</v>
      </c>
      <c r="K84" s="656">
        <f t="shared" si="5"/>
        <v>0.1404413789846583</v>
      </c>
      <c r="L84" s="69">
        <v>2314260</v>
      </c>
      <c r="M84" s="329">
        <f t="shared" si="6"/>
        <v>2.120211785961938</v>
      </c>
      <c r="N84" s="431">
        <f t="shared" si="7"/>
        <v>8838.6887808637784</v>
      </c>
    </row>
    <row r="85" spans="5:14" s="51" customFormat="1" x14ac:dyDescent="0.25">
      <c r="E85" s="425" t="s">
        <v>147</v>
      </c>
      <c r="F85" s="125">
        <v>70</v>
      </c>
      <c r="G85" s="117">
        <v>126000</v>
      </c>
      <c r="H85" s="644">
        <v>155000</v>
      </c>
      <c r="I85" s="645">
        <v>1103663.33</v>
      </c>
      <c r="J85" s="329">
        <f t="shared" si="4"/>
        <v>0.11416525001333513</v>
      </c>
      <c r="K85" s="656">
        <f t="shared" si="5"/>
        <v>0.1404413789846583</v>
      </c>
      <c r="L85" s="69">
        <v>8722980</v>
      </c>
      <c r="M85" s="329">
        <f t="shared" si="6"/>
        <v>7.991567500933459</v>
      </c>
      <c r="N85" s="431">
        <f t="shared" si="7"/>
        <v>8846.6803483647127</v>
      </c>
    </row>
    <row r="86" spans="5:14" s="51" customFormat="1" x14ac:dyDescent="0.25">
      <c r="E86" s="425" t="s">
        <v>147</v>
      </c>
      <c r="F86" s="125">
        <v>4000</v>
      </c>
      <c r="G86" s="117">
        <v>126000</v>
      </c>
      <c r="H86" s="644">
        <v>155000</v>
      </c>
      <c r="I86" s="645">
        <v>1103663.33</v>
      </c>
      <c r="J86" s="329">
        <f t="shared" si="4"/>
        <v>0.11416525001333513</v>
      </c>
      <c r="K86" s="656">
        <f t="shared" si="5"/>
        <v>0.1404413789846583</v>
      </c>
      <c r="L86" s="69">
        <v>498456000</v>
      </c>
      <c r="M86" s="329">
        <f t="shared" si="6"/>
        <v>456.66100005334056</v>
      </c>
      <c r="N86" s="431">
        <f t="shared" si="7"/>
        <v>9303.3413484180528</v>
      </c>
    </row>
    <row r="87" spans="5:14" s="51" customFormat="1" x14ac:dyDescent="0.25">
      <c r="E87" s="425" t="s">
        <v>148</v>
      </c>
      <c r="F87" s="125">
        <v>1609</v>
      </c>
      <c r="G87" s="117">
        <v>155000</v>
      </c>
      <c r="H87" s="644">
        <v>225000</v>
      </c>
      <c r="I87" s="645">
        <v>1230063.75</v>
      </c>
      <c r="J87" s="329">
        <f t="shared" si="4"/>
        <v>0.12600972917054096</v>
      </c>
      <c r="K87" s="656">
        <f t="shared" si="5"/>
        <v>0.18291734879594654</v>
      </c>
      <c r="L87" s="69">
        <v>246651655</v>
      </c>
      <c r="M87" s="329">
        <f t="shared" si="6"/>
        <v>202.74965423540041</v>
      </c>
      <c r="N87" s="431">
        <f t="shared" si="7"/>
        <v>9506.091002653453</v>
      </c>
    </row>
    <row r="88" spans="5:14" s="51" customFormat="1" x14ac:dyDescent="0.25">
      <c r="E88" s="425" t="s">
        <v>148</v>
      </c>
      <c r="F88" s="125">
        <v>19</v>
      </c>
      <c r="G88" s="117">
        <v>155000</v>
      </c>
      <c r="H88" s="644">
        <v>225000</v>
      </c>
      <c r="I88" s="645">
        <v>1230063.75</v>
      </c>
      <c r="J88" s="329">
        <f t="shared" si="4"/>
        <v>0.12600972917054096</v>
      </c>
      <c r="K88" s="656">
        <f t="shared" si="5"/>
        <v>0.18291734879594654</v>
      </c>
      <c r="L88" s="69">
        <v>2912605</v>
      </c>
      <c r="M88" s="329">
        <f t="shared" si="6"/>
        <v>2.3941848542402782</v>
      </c>
      <c r="N88" s="431">
        <f t="shared" si="7"/>
        <v>9508.4851875076929</v>
      </c>
    </row>
    <row r="89" spans="5:14" s="51" customFormat="1" x14ac:dyDescent="0.25">
      <c r="E89" s="425" t="s">
        <v>148</v>
      </c>
      <c r="F89" s="125">
        <v>3172</v>
      </c>
      <c r="G89" s="117">
        <v>155000</v>
      </c>
      <c r="H89" s="644">
        <v>225000</v>
      </c>
      <c r="I89" s="645">
        <v>1230063.75</v>
      </c>
      <c r="J89" s="329">
        <f t="shared" si="4"/>
        <v>0.12600972917054096</v>
      </c>
      <c r="K89" s="656">
        <f t="shared" si="5"/>
        <v>0.18291734879594654</v>
      </c>
      <c r="L89" s="69">
        <v>486251740</v>
      </c>
      <c r="M89" s="329">
        <f>F89*J89</f>
        <v>399.70286092895594</v>
      </c>
      <c r="N89" s="431">
        <f t="shared" si="7"/>
        <v>9908.1880484366484</v>
      </c>
    </row>
    <row r="90" spans="5:14" s="51" customFormat="1" x14ac:dyDescent="0.25">
      <c r="E90" s="425" t="s">
        <v>149</v>
      </c>
      <c r="F90" s="125">
        <v>15</v>
      </c>
      <c r="G90" s="117">
        <v>218000</v>
      </c>
      <c r="H90" s="644">
        <v>290000</v>
      </c>
      <c r="I90" s="645">
        <v>1620852.03</v>
      </c>
      <c r="J90" s="329">
        <f t="shared" si="4"/>
        <v>0.13449716319878996</v>
      </c>
      <c r="K90" s="656">
        <f t="shared" si="5"/>
        <v>0.17891824462224351</v>
      </c>
      <c r="L90" s="69">
        <v>3234030</v>
      </c>
      <c r="M90" s="329">
        <f t="shared" si="6"/>
        <v>2.0174574479818492</v>
      </c>
      <c r="N90" s="431">
        <f t="shared" si="7"/>
        <v>9910.2055058846308</v>
      </c>
    </row>
    <row r="91" spans="5:14" s="51" customFormat="1" x14ac:dyDescent="0.25">
      <c r="E91" s="425" t="s">
        <v>211</v>
      </c>
      <c r="F91" s="125">
        <v>5000</v>
      </c>
      <c r="G91" s="117">
        <v>220000</v>
      </c>
      <c r="H91" s="644">
        <v>290000</v>
      </c>
      <c r="I91" s="645">
        <v>1600401.17</v>
      </c>
      <c r="J91" s="446">
        <f t="shared" si="4"/>
        <v>0.13746553309505516</v>
      </c>
      <c r="K91" s="657">
        <f t="shared" si="5"/>
        <v>0.18120456635257273</v>
      </c>
      <c r="L91" s="117">
        <v>1087900000</v>
      </c>
      <c r="M91" s="329">
        <f t="shared" si="6"/>
        <v>687.32766547527581</v>
      </c>
      <c r="N91" s="431">
        <f t="shared" si="7"/>
        <v>10597.533171359906</v>
      </c>
    </row>
    <row r="92" spans="5:14" s="51" customFormat="1" x14ac:dyDescent="0.25">
      <c r="E92" s="425" t="s">
        <v>211</v>
      </c>
      <c r="F92" s="125">
        <v>500</v>
      </c>
      <c r="G92" s="117">
        <v>230000</v>
      </c>
      <c r="H92" s="644">
        <v>290000</v>
      </c>
      <c r="I92" s="645">
        <v>1600401.17</v>
      </c>
      <c r="J92" s="329">
        <f t="shared" si="4"/>
        <v>0.14371396641755768</v>
      </c>
      <c r="K92" s="656">
        <f t="shared" si="5"/>
        <v>0.18120456635257273</v>
      </c>
      <c r="L92" s="117">
        <v>113735000</v>
      </c>
      <c r="M92" s="329">
        <f t="shared" si="6"/>
        <v>71.856983208778843</v>
      </c>
      <c r="N92" s="431">
        <f t="shared" si="7"/>
        <v>10669.390154568686</v>
      </c>
    </row>
    <row r="93" spans="5:14" s="51" customFormat="1" x14ac:dyDescent="0.25">
      <c r="E93" s="425" t="s">
        <v>211</v>
      </c>
      <c r="F93" s="125">
        <v>299</v>
      </c>
      <c r="G93" s="117">
        <v>235000</v>
      </c>
      <c r="H93" s="644">
        <v>290000</v>
      </c>
      <c r="I93" s="645">
        <v>1600401.17</v>
      </c>
      <c r="J93" s="329">
        <f t="shared" si="4"/>
        <v>0.14683818307880891</v>
      </c>
      <c r="K93" s="656">
        <f t="shared" si="5"/>
        <v>0.18120456635257273</v>
      </c>
      <c r="L93" s="117">
        <v>69492085</v>
      </c>
      <c r="M93" s="329">
        <f t="shared" si="6"/>
        <v>43.904616740563867</v>
      </c>
      <c r="N93" s="431">
        <f t="shared" si="7"/>
        <v>10713.294771309249</v>
      </c>
    </row>
    <row r="94" spans="5:14" s="51" customFormat="1" x14ac:dyDescent="0.25">
      <c r="E94" s="425" t="s">
        <v>212</v>
      </c>
      <c r="F94" s="125">
        <v>33</v>
      </c>
      <c r="G94" s="117">
        <v>260010</v>
      </c>
      <c r="H94" s="644">
        <v>233000</v>
      </c>
      <c r="I94" s="645">
        <v>1602038.88</v>
      </c>
      <c r="J94" s="329">
        <f t="shared" si="4"/>
        <v>0.16229943183401394</v>
      </c>
      <c r="K94" s="656">
        <f t="shared" si="5"/>
        <v>0.14543966623331889</v>
      </c>
      <c r="L94" s="117">
        <v>8485946.3699999992</v>
      </c>
      <c r="M94" s="329">
        <f t="shared" si="6"/>
        <v>5.3558812505224598</v>
      </c>
      <c r="N94" s="431">
        <f t="shared" si="7"/>
        <v>10718.650652559771</v>
      </c>
    </row>
    <row r="95" spans="5:14" s="51" customFormat="1" x14ac:dyDescent="0.25">
      <c r="E95" s="425" t="s">
        <v>212</v>
      </c>
      <c r="F95" s="125">
        <v>10</v>
      </c>
      <c r="G95" s="117">
        <v>260000</v>
      </c>
      <c r="H95" s="644">
        <v>233000</v>
      </c>
      <c r="I95" s="645">
        <v>1602038.88</v>
      </c>
      <c r="J95" s="329">
        <f t="shared" si="4"/>
        <v>0.16229318978825283</v>
      </c>
      <c r="K95" s="656">
        <f t="shared" si="5"/>
        <v>0.14543966623331889</v>
      </c>
      <c r="L95" s="117">
        <v>2571400</v>
      </c>
      <c r="M95" s="329">
        <f t="shared" si="6"/>
        <v>1.6229318978825282</v>
      </c>
      <c r="N95" s="431">
        <f t="shared" si="7"/>
        <v>10720.273584457653</v>
      </c>
    </row>
    <row r="96" spans="5:14" s="51" customFormat="1" x14ac:dyDescent="0.25">
      <c r="E96" s="425" t="s">
        <v>212</v>
      </c>
      <c r="F96" s="125">
        <v>3</v>
      </c>
      <c r="G96" s="117">
        <v>260000</v>
      </c>
      <c r="H96" s="644">
        <v>233000</v>
      </c>
      <c r="I96" s="645">
        <v>1602038.88</v>
      </c>
      <c r="J96" s="329">
        <f t="shared" si="4"/>
        <v>0.16229318978825283</v>
      </c>
      <c r="K96" s="656">
        <f t="shared" si="5"/>
        <v>0.14543966623331889</v>
      </c>
      <c r="L96" s="117">
        <v>771420</v>
      </c>
      <c r="M96" s="329">
        <f t="shared" si="6"/>
        <v>0.48687956936475851</v>
      </c>
      <c r="N96" s="431">
        <f t="shared" si="7"/>
        <v>10720.760464027018</v>
      </c>
    </row>
    <row r="97" spans="5:14" s="51" customFormat="1" x14ac:dyDescent="0.25">
      <c r="E97" s="425" t="s">
        <v>213</v>
      </c>
      <c r="F97" s="125">
        <v>33</v>
      </c>
      <c r="G97" s="117">
        <v>275000</v>
      </c>
      <c r="H97" s="644">
        <v>249000</v>
      </c>
      <c r="I97" s="645">
        <v>1660824.38</v>
      </c>
      <c r="J97" s="329">
        <f t="shared" si="4"/>
        <v>0.16558042097142145</v>
      </c>
      <c r="K97" s="656">
        <f t="shared" si="5"/>
        <v>0.14992554480685069</v>
      </c>
      <c r="L97" s="117">
        <v>8975175</v>
      </c>
      <c r="M97" s="329">
        <f t="shared" si="6"/>
        <v>5.4641538920569079</v>
      </c>
      <c r="N97" s="431">
        <f t="shared" si="7"/>
        <v>10726.224617919075</v>
      </c>
    </row>
    <row r="98" spans="5:14" s="51" customFormat="1" x14ac:dyDescent="0.25">
      <c r="E98" s="425" t="s">
        <v>213</v>
      </c>
      <c r="F98" s="125">
        <v>120</v>
      </c>
      <c r="G98" s="117">
        <v>240000</v>
      </c>
      <c r="H98" s="644">
        <v>249000</v>
      </c>
      <c r="I98" s="645">
        <v>1660824.38</v>
      </c>
      <c r="J98" s="329">
        <f t="shared" si="4"/>
        <v>0.14450654921142236</v>
      </c>
      <c r="K98" s="656">
        <f t="shared" si="5"/>
        <v>0.14992554480685069</v>
      </c>
      <c r="L98" s="117">
        <v>28483200</v>
      </c>
      <c r="M98" s="329">
        <f t="shared" si="6"/>
        <v>17.340785905370684</v>
      </c>
      <c r="N98" s="431">
        <f t="shared" si="7"/>
        <v>10743.565403824447</v>
      </c>
    </row>
    <row r="99" spans="5:14" s="51" customFormat="1" x14ac:dyDescent="0.25">
      <c r="E99" s="425" t="s">
        <v>215</v>
      </c>
      <c r="F99" s="125">
        <v>709</v>
      </c>
      <c r="G99" s="117">
        <v>220010</v>
      </c>
      <c r="H99" s="644">
        <v>275000</v>
      </c>
      <c r="I99" s="645">
        <v>1615013</v>
      </c>
      <c r="J99" s="329">
        <f t="shared" si="4"/>
        <v>0.13622800559500139</v>
      </c>
      <c r="K99" s="656">
        <f t="shared" si="5"/>
        <v>0.17027726711797367</v>
      </c>
      <c r="L99" s="117">
        <v>154271232.00999999</v>
      </c>
      <c r="M99" s="329">
        <f t="shared" si="6"/>
        <v>96.585655966855995</v>
      </c>
      <c r="N99" s="431">
        <f t="shared" si="7"/>
        <v>10840.151059791302</v>
      </c>
    </row>
    <row r="100" spans="5:14" s="51" customFormat="1" x14ac:dyDescent="0.25">
      <c r="E100" s="425" t="s">
        <v>215</v>
      </c>
      <c r="F100" s="125">
        <v>2</v>
      </c>
      <c r="G100" s="117">
        <v>220010</v>
      </c>
      <c r="H100" s="644">
        <v>275000</v>
      </c>
      <c r="I100" s="645">
        <v>1615013</v>
      </c>
      <c r="J100" s="329">
        <f t="shared" si="4"/>
        <v>0.13622800559500139</v>
      </c>
      <c r="K100" s="656">
        <f t="shared" si="5"/>
        <v>0.17027726711797367</v>
      </c>
      <c r="L100" s="117">
        <v>435179.78</v>
      </c>
      <c r="M100" s="329">
        <f t="shared" si="6"/>
        <v>0.27245601119000279</v>
      </c>
      <c r="N100" s="431">
        <f t="shared" si="7"/>
        <v>10840.423515802491</v>
      </c>
    </row>
    <row r="101" spans="5:14" s="51" customFormat="1" x14ac:dyDescent="0.25">
      <c r="E101" s="425" t="s">
        <v>215</v>
      </c>
      <c r="F101" s="125">
        <v>3</v>
      </c>
      <c r="G101" s="117">
        <v>220010</v>
      </c>
      <c r="H101" s="644">
        <v>275000</v>
      </c>
      <c r="I101" s="645">
        <v>1615013</v>
      </c>
      <c r="J101" s="329">
        <f t="shared" si="4"/>
        <v>0.13622800559500139</v>
      </c>
      <c r="K101" s="656">
        <f t="shared" si="5"/>
        <v>0.17027726711797367</v>
      </c>
      <c r="L101" s="117">
        <v>652769.66999999993</v>
      </c>
      <c r="M101" s="329">
        <f t="shared" si="6"/>
        <v>0.40868401678500421</v>
      </c>
      <c r="N101" s="431">
        <f t="shared" si="7"/>
        <v>10840.832199819277</v>
      </c>
    </row>
    <row r="102" spans="5:14" s="51" customFormat="1" x14ac:dyDescent="0.25">
      <c r="E102" s="425" t="s">
        <v>215</v>
      </c>
      <c r="F102" s="125">
        <v>1297</v>
      </c>
      <c r="G102" s="117">
        <v>220000</v>
      </c>
      <c r="H102" s="644">
        <v>275000</v>
      </c>
      <c r="I102" s="645">
        <v>1615013</v>
      </c>
      <c r="J102" s="329">
        <f t="shared" si="4"/>
        <v>0.13622181369437894</v>
      </c>
      <c r="K102" s="656">
        <f t="shared" si="5"/>
        <v>0.17027726711797367</v>
      </c>
      <c r="L102" s="117">
        <v>282201260</v>
      </c>
      <c r="M102" s="329">
        <f t="shared" si="6"/>
        <v>176.67969236160948</v>
      </c>
      <c r="N102" s="431">
        <f t="shared" si="7"/>
        <v>11017.511892180886</v>
      </c>
    </row>
    <row r="103" spans="5:14" s="51" customFormat="1" x14ac:dyDescent="0.25">
      <c r="E103" s="425" t="s">
        <v>215</v>
      </c>
      <c r="F103" s="125">
        <v>845</v>
      </c>
      <c r="G103" s="117">
        <v>220000</v>
      </c>
      <c r="H103" s="644">
        <v>275000</v>
      </c>
      <c r="I103" s="645">
        <v>1615013</v>
      </c>
      <c r="J103" s="329">
        <f t="shared" si="4"/>
        <v>0.13622181369437894</v>
      </c>
      <c r="K103" s="656">
        <f t="shared" si="5"/>
        <v>0.17027726711797367</v>
      </c>
      <c r="L103" s="117">
        <v>183855100</v>
      </c>
      <c r="M103" s="329">
        <f t="shared" si="6"/>
        <v>115.10743257175021</v>
      </c>
      <c r="N103" s="431">
        <f t="shared" si="7"/>
        <v>11132.619324752637</v>
      </c>
    </row>
    <row r="104" spans="5:14" s="51" customFormat="1" x14ac:dyDescent="0.25">
      <c r="E104" s="425" t="s">
        <v>215</v>
      </c>
      <c r="F104" s="125">
        <v>1000</v>
      </c>
      <c r="G104" s="117">
        <v>220000</v>
      </c>
      <c r="H104" s="644">
        <v>275000</v>
      </c>
      <c r="I104" s="645">
        <v>1615013</v>
      </c>
      <c r="J104" s="329">
        <f t="shared" si="4"/>
        <v>0.13622181369437894</v>
      </c>
      <c r="K104" s="656">
        <f t="shared" si="5"/>
        <v>0.17027726711797367</v>
      </c>
      <c r="L104" s="117">
        <v>217580000</v>
      </c>
      <c r="M104" s="329">
        <f t="shared" si="6"/>
        <v>136.22181369437894</v>
      </c>
      <c r="N104" s="431">
        <f t="shared" si="7"/>
        <v>11268.841138447016</v>
      </c>
    </row>
    <row r="105" spans="5:14" s="51" customFormat="1" x14ac:dyDescent="0.25">
      <c r="E105" s="425" t="s">
        <v>215</v>
      </c>
      <c r="F105" s="125">
        <v>1000</v>
      </c>
      <c r="G105" s="117">
        <v>220000</v>
      </c>
      <c r="H105" s="644">
        <v>275000</v>
      </c>
      <c r="I105" s="645">
        <v>1615013</v>
      </c>
      <c r="J105" s="329">
        <f t="shared" si="4"/>
        <v>0.13622181369437894</v>
      </c>
      <c r="K105" s="656">
        <f t="shared" si="5"/>
        <v>0.17027726711797367</v>
      </c>
      <c r="L105" s="117">
        <v>217580000</v>
      </c>
      <c r="M105" s="329">
        <f t="shared" si="6"/>
        <v>136.22181369437894</v>
      </c>
      <c r="N105" s="431">
        <f t="shared" si="7"/>
        <v>11405.062952141396</v>
      </c>
    </row>
    <row r="106" spans="5:14" s="51" customFormat="1" x14ac:dyDescent="0.25">
      <c r="E106" s="425" t="s">
        <v>215</v>
      </c>
      <c r="F106" s="125">
        <v>1000</v>
      </c>
      <c r="G106" s="117">
        <v>220000</v>
      </c>
      <c r="H106" s="644">
        <v>275000</v>
      </c>
      <c r="I106" s="645">
        <v>1615013</v>
      </c>
      <c r="J106" s="329">
        <f t="shared" si="4"/>
        <v>0.13622181369437894</v>
      </c>
      <c r="K106" s="656">
        <f t="shared" si="5"/>
        <v>0.17027726711797367</v>
      </c>
      <c r="L106" s="117">
        <v>217580000</v>
      </c>
      <c r="M106" s="329">
        <f t="shared" si="6"/>
        <v>136.22181369437894</v>
      </c>
      <c r="N106" s="431">
        <f t="shared" si="7"/>
        <v>11541.284765835775</v>
      </c>
    </row>
    <row r="107" spans="5:14" s="51" customFormat="1" x14ac:dyDescent="0.25">
      <c r="E107" s="425" t="s">
        <v>215</v>
      </c>
      <c r="F107" s="125">
        <v>1000</v>
      </c>
      <c r="G107" s="117">
        <v>220000</v>
      </c>
      <c r="H107" s="644">
        <v>275000</v>
      </c>
      <c r="I107" s="645">
        <v>1615013</v>
      </c>
      <c r="J107" s="329">
        <f t="shared" si="4"/>
        <v>0.13622181369437894</v>
      </c>
      <c r="K107" s="656">
        <f t="shared" si="5"/>
        <v>0.17027726711797367</v>
      </c>
      <c r="L107" s="117">
        <v>217580000</v>
      </c>
      <c r="M107" s="329">
        <f t="shared" si="6"/>
        <v>136.22181369437894</v>
      </c>
      <c r="N107" s="431">
        <f t="shared" si="7"/>
        <v>11677.506579530154</v>
      </c>
    </row>
    <row r="108" spans="5:14" s="51" customFormat="1" x14ac:dyDescent="0.25">
      <c r="E108" s="425" t="s">
        <v>215</v>
      </c>
      <c r="F108" s="125">
        <v>1000</v>
      </c>
      <c r="G108" s="117">
        <v>220000</v>
      </c>
      <c r="H108" s="644">
        <v>275000</v>
      </c>
      <c r="I108" s="645">
        <v>1615013</v>
      </c>
      <c r="J108" s="329">
        <f t="shared" si="4"/>
        <v>0.13622181369437894</v>
      </c>
      <c r="K108" s="656">
        <f t="shared" si="5"/>
        <v>0.17027726711797367</v>
      </c>
      <c r="L108" s="117">
        <v>217580000</v>
      </c>
      <c r="M108" s="329">
        <f t="shared" si="6"/>
        <v>136.22181369437894</v>
      </c>
      <c r="N108" s="431">
        <f t="shared" si="7"/>
        <v>11813.728393224534</v>
      </c>
    </row>
    <row r="109" spans="5:14" s="51" customFormat="1" x14ac:dyDescent="0.25">
      <c r="E109" s="425" t="s">
        <v>216</v>
      </c>
      <c r="F109" s="125">
        <v>161</v>
      </c>
      <c r="G109" s="117">
        <v>235000</v>
      </c>
      <c r="H109" s="644">
        <v>255000</v>
      </c>
      <c r="I109" s="645">
        <v>1702492.12</v>
      </c>
      <c r="J109" s="329">
        <f t="shared" si="4"/>
        <v>0.13803294431694638</v>
      </c>
      <c r="K109" s="656">
        <f t="shared" si="5"/>
        <v>0.14978042893966523</v>
      </c>
      <c r="L109" s="117">
        <v>37418815</v>
      </c>
      <c r="M109" s="329">
        <f t="shared" si="6"/>
        <v>22.223304035028367</v>
      </c>
      <c r="N109" s="431">
        <f t="shared" si="7"/>
        <v>11835.951697259561</v>
      </c>
    </row>
    <row r="110" spans="5:14" s="51" customFormat="1" x14ac:dyDescent="0.25">
      <c r="E110" s="425" t="s">
        <v>216</v>
      </c>
      <c r="F110" s="125">
        <v>2</v>
      </c>
      <c r="G110" s="117">
        <v>235000</v>
      </c>
      <c r="H110" s="644">
        <v>255000</v>
      </c>
      <c r="I110" s="645">
        <v>1702492.12</v>
      </c>
      <c r="J110" s="329">
        <f t="shared" si="4"/>
        <v>0.13803294431694638</v>
      </c>
      <c r="K110" s="656">
        <f t="shared" si="5"/>
        <v>0.14978042893966523</v>
      </c>
      <c r="L110" s="117">
        <v>464830</v>
      </c>
      <c r="M110" s="329">
        <f t="shared" si="6"/>
        <v>0.27606588863389275</v>
      </c>
      <c r="N110" s="431">
        <f t="shared" si="7"/>
        <v>11836.227763148196</v>
      </c>
    </row>
    <row r="111" spans="5:14" s="51" customFormat="1" x14ac:dyDescent="0.25">
      <c r="E111" s="425" t="s">
        <v>216</v>
      </c>
      <c r="F111" s="125">
        <v>20</v>
      </c>
      <c r="G111" s="117">
        <v>235000</v>
      </c>
      <c r="H111" s="644">
        <v>255000</v>
      </c>
      <c r="I111" s="645">
        <v>1702492.12</v>
      </c>
      <c r="J111" s="329">
        <f t="shared" si="4"/>
        <v>0.13803294431694638</v>
      </c>
      <c r="K111" s="656">
        <f t="shared" si="5"/>
        <v>0.14978042893966523</v>
      </c>
      <c r="L111" s="117">
        <v>4648300</v>
      </c>
      <c r="M111" s="329">
        <f t="shared" si="6"/>
        <v>2.7606588863389274</v>
      </c>
      <c r="N111" s="431">
        <f t="shared" si="7"/>
        <v>11838.988422034534</v>
      </c>
    </row>
    <row r="112" spans="5:14" s="51" customFormat="1" x14ac:dyDescent="0.25">
      <c r="E112" s="425" t="s">
        <v>216</v>
      </c>
      <c r="F112" s="125">
        <v>2</v>
      </c>
      <c r="G112" s="117">
        <v>235000</v>
      </c>
      <c r="H112" s="644">
        <v>255000</v>
      </c>
      <c r="I112" s="645">
        <v>1702492.12</v>
      </c>
      <c r="J112" s="329">
        <f t="shared" si="4"/>
        <v>0.13803294431694638</v>
      </c>
      <c r="K112" s="656">
        <f t="shared" si="5"/>
        <v>0.14978042893966523</v>
      </c>
      <c r="L112" s="117">
        <v>464830</v>
      </c>
      <c r="M112" s="329">
        <f t="shared" si="6"/>
        <v>0.27606588863389275</v>
      </c>
      <c r="N112" s="431">
        <f t="shared" si="7"/>
        <v>11839.264487923168</v>
      </c>
    </row>
    <row r="113" spans="5:16" s="51" customFormat="1" x14ac:dyDescent="0.25">
      <c r="E113" s="425" t="s">
        <v>216</v>
      </c>
      <c r="F113" s="125">
        <v>4</v>
      </c>
      <c r="G113" s="117">
        <v>235000</v>
      </c>
      <c r="H113" s="644">
        <v>255000</v>
      </c>
      <c r="I113" s="645">
        <v>1702492.12</v>
      </c>
      <c r="J113" s="329">
        <f t="shared" si="4"/>
        <v>0.13803294431694638</v>
      </c>
      <c r="K113" s="656">
        <f t="shared" si="5"/>
        <v>0.14978042893966523</v>
      </c>
      <c r="L113" s="117">
        <v>929660</v>
      </c>
      <c r="M113" s="329">
        <f t="shared" si="6"/>
        <v>0.55213177726778551</v>
      </c>
      <c r="N113" s="431">
        <f t="shared" si="7"/>
        <v>11839.816619700436</v>
      </c>
    </row>
    <row r="114" spans="5:16" s="51" customFormat="1" x14ac:dyDescent="0.25">
      <c r="E114" s="425" t="s">
        <v>216</v>
      </c>
      <c r="F114" s="125">
        <v>43</v>
      </c>
      <c r="G114" s="117">
        <v>235000</v>
      </c>
      <c r="H114" s="644">
        <v>255000</v>
      </c>
      <c r="I114" s="645">
        <v>1702492.12</v>
      </c>
      <c r="J114" s="329">
        <f t="shared" si="4"/>
        <v>0.13803294431694638</v>
      </c>
      <c r="K114" s="656">
        <f t="shared" si="5"/>
        <v>0.14978042893966523</v>
      </c>
      <c r="L114" s="117">
        <v>9993845</v>
      </c>
      <c r="M114" s="329">
        <f t="shared" si="6"/>
        <v>5.9354166056286939</v>
      </c>
      <c r="N114" s="431">
        <f t="shared" si="7"/>
        <v>11845.752036306065</v>
      </c>
    </row>
    <row r="115" spans="5:16" s="51" customFormat="1" x14ac:dyDescent="0.25">
      <c r="E115" s="425" t="s">
        <v>216</v>
      </c>
      <c r="F115" s="125">
        <v>3</v>
      </c>
      <c r="G115" s="117">
        <v>235000</v>
      </c>
      <c r="H115" s="644">
        <v>255000</v>
      </c>
      <c r="I115" s="645">
        <v>1702492.12</v>
      </c>
      <c r="J115" s="329">
        <f t="shared" si="4"/>
        <v>0.13803294431694638</v>
      </c>
      <c r="K115" s="656">
        <f t="shared" si="5"/>
        <v>0.14978042893966523</v>
      </c>
      <c r="L115" s="117">
        <v>697245</v>
      </c>
      <c r="M115" s="329">
        <f t="shared" si="6"/>
        <v>0.41409883295083916</v>
      </c>
      <c r="N115" s="431">
        <f t="shared" si="7"/>
        <v>11846.166135139016</v>
      </c>
    </row>
    <row r="116" spans="5:16" s="51" customFormat="1" x14ac:dyDescent="0.25">
      <c r="E116" s="425" t="s">
        <v>216</v>
      </c>
      <c r="F116" s="125">
        <v>125</v>
      </c>
      <c r="G116" s="117">
        <v>235000</v>
      </c>
      <c r="H116" s="644">
        <v>255000</v>
      </c>
      <c r="I116" s="645">
        <v>1702492.12</v>
      </c>
      <c r="J116" s="329">
        <f t="shared" si="4"/>
        <v>0.13803294431694638</v>
      </c>
      <c r="K116" s="656">
        <f t="shared" si="5"/>
        <v>0.14978042893966523</v>
      </c>
      <c r="L116" s="117">
        <v>29051875</v>
      </c>
      <c r="M116" s="329">
        <f t="shared" si="6"/>
        <v>17.254118039618298</v>
      </c>
      <c r="N116" s="431">
        <f t="shared" si="7"/>
        <v>11863.420253178634</v>
      </c>
      <c r="P116" s="264"/>
    </row>
    <row r="117" spans="5:16" s="51" customFormat="1" x14ac:dyDescent="0.25">
      <c r="E117" s="425" t="s">
        <v>216</v>
      </c>
      <c r="F117" s="125">
        <v>1</v>
      </c>
      <c r="G117" s="117">
        <v>235000</v>
      </c>
      <c r="H117" s="644">
        <v>255000</v>
      </c>
      <c r="I117" s="645">
        <v>1702492.12</v>
      </c>
      <c r="J117" s="329">
        <f t="shared" si="4"/>
        <v>0.13803294431694638</v>
      </c>
      <c r="K117" s="656">
        <f t="shared" si="5"/>
        <v>0.14978042893966523</v>
      </c>
      <c r="L117" s="117">
        <v>232415</v>
      </c>
      <c r="M117" s="329">
        <f t="shared" si="6"/>
        <v>0.13803294431694638</v>
      </c>
      <c r="N117" s="431">
        <f t="shared" si="7"/>
        <v>11863.55828612295</v>
      </c>
    </row>
    <row r="118" spans="5:16" s="51" customFormat="1" x14ac:dyDescent="0.25">
      <c r="E118" s="425" t="s">
        <v>216</v>
      </c>
      <c r="F118" s="125">
        <v>7</v>
      </c>
      <c r="G118" s="117">
        <v>235000</v>
      </c>
      <c r="H118" s="644">
        <v>255000</v>
      </c>
      <c r="I118" s="645">
        <v>1702492.12</v>
      </c>
      <c r="J118" s="329">
        <f t="shared" si="4"/>
        <v>0.13803294431694638</v>
      </c>
      <c r="K118" s="656">
        <f t="shared" si="5"/>
        <v>0.14978042893966523</v>
      </c>
      <c r="L118" s="117">
        <v>1626905</v>
      </c>
      <c r="M118" s="329">
        <f t="shared" si="6"/>
        <v>0.96623061021862466</v>
      </c>
      <c r="N118" s="431">
        <f t="shared" si="7"/>
        <v>11864.524516733169</v>
      </c>
      <c r="P118" s="265"/>
    </row>
    <row r="119" spans="5:16" s="51" customFormat="1" x14ac:dyDescent="0.25">
      <c r="E119" s="425" t="s">
        <v>216</v>
      </c>
      <c r="F119" s="125">
        <v>5</v>
      </c>
      <c r="G119" s="117">
        <v>235000</v>
      </c>
      <c r="H119" s="644">
        <v>255000</v>
      </c>
      <c r="I119" s="645">
        <v>1702492.12</v>
      </c>
      <c r="J119" s="329">
        <f t="shared" si="4"/>
        <v>0.13803294431694638</v>
      </c>
      <c r="K119" s="656">
        <f t="shared" si="5"/>
        <v>0.14978042893966523</v>
      </c>
      <c r="L119" s="117">
        <v>1162075</v>
      </c>
      <c r="M119" s="329">
        <f t="shared" si="6"/>
        <v>0.69016472158473186</v>
      </c>
      <c r="N119" s="431">
        <f t="shared" si="7"/>
        <v>11865.214681454754</v>
      </c>
    </row>
    <row r="120" spans="5:16" s="51" customFormat="1" x14ac:dyDescent="0.25">
      <c r="E120" s="425" t="s">
        <v>216</v>
      </c>
      <c r="F120" s="125">
        <v>25</v>
      </c>
      <c r="G120" s="117">
        <v>235000</v>
      </c>
      <c r="H120" s="644">
        <v>255000</v>
      </c>
      <c r="I120" s="645">
        <v>1702492.12</v>
      </c>
      <c r="J120" s="329">
        <f t="shared" si="4"/>
        <v>0.13803294431694638</v>
      </c>
      <c r="K120" s="656">
        <f t="shared" si="5"/>
        <v>0.14978042893966523</v>
      </c>
      <c r="L120" s="117">
        <v>5810375</v>
      </c>
      <c r="M120" s="329">
        <f t="shared" si="6"/>
        <v>3.4508236079236596</v>
      </c>
      <c r="N120" s="431">
        <f t="shared" si="7"/>
        <v>11868.665505062678</v>
      </c>
    </row>
    <row r="121" spans="5:16" s="51" customFormat="1" x14ac:dyDescent="0.25">
      <c r="E121" s="425" t="s">
        <v>216</v>
      </c>
      <c r="F121" s="125">
        <v>2</v>
      </c>
      <c r="G121" s="117">
        <v>235000</v>
      </c>
      <c r="H121" s="644">
        <v>255000</v>
      </c>
      <c r="I121" s="645">
        <v>1702492.12</v>
      </c>
      <c r="J121" s="329">
        <f t="shared" si="4"/>
        <v>0.13803294431694638</v>
      </c>
      <c r="K121" s="656">
        <f t="shared" si="5"/>
        <v>0.14978042893966523</v>
      </c>
      <c r="L121" s="117">
        <v>464830</v>
      </c>
      <c r="M121" s="329">
        <f t="shared" si="6"/>
        <v>0.27606588863389275</v>
      </c>
      <c r="N121" s="431">
        <f t="shared" si="7"/>
        <v>11868.941570951312</v>
      </c>
    </row>
    <row r="122" spans="5:16" s="51" customFormat="1" x14ac:dyDescent="0.25">
      <c r="E122" s="425" t="s">
        <v>216</v>
      </c>
      <c r="F122" s="125">
        <v>48</v>
      </c>
      <c r="G122" s="117">
        <v>235000</v>
      </c>
      <c r="H122" s="644">
        <v>255000</v>
      </c>
      <c r="I122" s="645">
        <v>1702492.12</v>
      </c>
      <c r="J122" s="329">
        <f t="shared" si="4"/>
        <v>0.13803294431694638</v>
      </c>
      <c r="K122" s="656">
        <f t="shared" si="5"/>
        <v>0.14978042893966523</v>
      </c>
      <c r="L122" s="117">
        <v>11155920</v>
      </c>
      <c r="M122" s="329">
        <f t="shared" si="6"/>
        <v>6.6255813272134265</v>
      </c>
      <c r="N122" s="431">
        <f t="shared" si="7"/>
        <v>11875.567152278525</v>
      </c>
    </row>
    <row r="123" spans="5:16" s="51" customFormat="1" x14ac:dyDescent="0.25">
      <c r="E123" s="425" t="s">
        <v>216</v>
      </c>
      <c r="F123" s="125">
        <v>40</v>
      </c>
      <c r="G123" s="117">
        <v>235000</v>
      </c>
      <c r="H123" s="644">
        <v>255000</v>
      </c>
      <c r="I123" s="645">
        <v>1702492.12</v>
      </c>
      <c r="J123" s="329">
        <f t="shared" ref="J123:J186" si="8">G123/I123</f>
        <v>0.13803294431694638</v>
      </c>
      <c r="K123" s="656">
        <f t="shared" si="5"/>
        <v>0.14978042893966523</v>
      </c>
      <c r="L123" s="117">
        <v>9296600</v>
      </c>
      <c r="M123" s="329">
        <f>F123*J123</f>
        <v>5.5213177726778548</v>
      </c>
      <c r="N123" s="431">
        <f t="shared" si="7"/>
        <v>11881.088470051203</v>
      </c>
    </row>
    <row r="124" spans="5:16" s="51" customFormat="1" x14ac:dyDescent="0.25">
      <c r="E124" s="425" t="s">
        <v>217</v>
      </c>
      <c r="F124" s="125">
        <v>181</v>
      </c>
      <c r="G124" s="117">
        <v>230000</v>
      </c>
      <c r="H124" s="644">
        <v>254000</v>
      </c>
      <c r="I124" s="645">
        <v>1750236.13</v>
      </c>
      <c r="J124" s="436">
        <f t="shared" si="8"/>
        <v>0.13141083997620367</v>
      </c>
      <c r="K124" s="656">
        <f t="shared" si="5"/>
        <v>0.14512327545198145</v>
      </c>
      <c r="L124" s="117">
        <v>41172070</v>
      </c>
      <c r="M124" s="329">
        <f t="shared" si="6"/>
        <v>23.785362035692867</v>
      </c>
      <c r="N124" s="431">
        <f t="shared" si="7"/>
        <v>11904.873832086896</v>
      </c>
    </row>
    <row r="125" spans="5:16" s="51" customFormat="1" x14ac:dyDescent="0.25">
      <c r="E125" s="425" t="s">
        <v>217</v>
      </c>
      <c r="F125" s="125">
        <v>2500</v>
      </c>
      <c r="G125" s="117">
        <v>230010</v>
      </c>
      <c r="H125" s="644">
        <v>254000</v>
      </c>
      <c r="I125" s="645">
        <v>1750236.13</v>
      </c>
      <c r="J125" s="329">
        <f t="shared" si="8"/>
        <v>0.13141655349098524</v>
      </c>
      <c r="K125" s="656">
        <f t="shared" si="5"/>
        <v>0.14512327545198145</v>
      </c>
      <c r="L125" s="117">
        <v>568699725</v>
      </c>
      <c r="M125" s="329">
        <f>F125*J125</f>
        <v>328.54138372746309</v>
      </c>
      <c r="N125" s="431">
        <f t="shared" si="7"/>
        <v>12233.415215814359</v>
      </c>
    </row>
    <row r="126" spans="5:16" s="662" customFormat="1" x14ac:dyDescent="0.25">
      <c r="E126" s="448" t="s">
        <v>217</v>
      </c>
      <c r="F126" s="452">
        <v>500</v>
      </c>
      <c r="G126" s="450">
        <v>230010</v>
      </c>
      <c r="H126" s="659">
        <v>254000</v>
      </c>
      <c r="I126" s="649">
        <v>1750236.13</v>
      </c>
      <c r="J126" s="453">
        <f t="shared" si="8"/>
        <v>0.13141655349098524</v>
      </c>
      <c r="K126" s="660">
        <f t="shared" si="5"/>
        <v>0.14512327545198145</v>
      </c>
      <c r="L126" s="450">
        <v>113739945</v>
      </c>
      <c r="M126" s="453">
        <f t="shared" si="6"/>
        <v>65.708276745492626</v>
      </c>
      <c r="N126" s="661">
        <f t="shared" si="7"/>
        <v>12299.123492559851</v>
      </c>
    </row>
    <row r="127" spans="5:16" s="51" customFormat="1" x14ac:dyDescent="0.25">
      <c r="E127" s="425" t="s">
        <v>222</v>
      </c>
      <c r="F127" s="125">
        <v>7000</v>
      </c>
      <c r="G127" s="117">
        <v>245000</v>
      </c>
      <c r="H127" s="644">
        <v>251000</v>
      </c>
      <c r="I127" s="645">
        <v>1750236.13</v>
      </c>
      <c r="J127" s="329">
        <f t="shared" si="8"/>
        <v>0.13998111214856479</v>
      </c>
      <c r="K127" s="656">
        <f t="shared" si="5"/>
        <v>0.14340922101750922</v>
      </c>
      <c r="L127" s="117">
        <v>1696135000</v>
      </c>
      <c r="M127" s="329">
        <f t="shared" si="6"/>
        <v>979.86778503995356</v>
      </c>
      <c r="N127" s="431">
        <f t="shared" si="7"/>
        <v>13278.991277599805</v>
      </c>
    </row>
    <row r="128" spans="5:16" s="51" customFormat="1" x14ac:dyDescent="0.25">
      <c r="E128" s="425" t="s">
        <v>222</v>
      </c>
      <c r="F128" s="125">
        <v>100</v>
      </c>
      <c r="G128" s="117">
        <v>250000</v>
      </c>
      <c r="H128" s="644">
        <v>251000</v>
      </c>
      <c r="I128" s="645">
        <v>1750236.13</v>
      </c>
      <c r="J128" s="329">
        <f t="shared" si="8"/>
        <v>0.14283786953935182</v>
      </c>
      <c r="K128" s="656">
        <f t="shared" si="5"/>
        <v>0.14340922101750922</v>
      </c>
      <c r="L128" s="117">
        <v>24725000</v>
      </c>
      <c r="M128" s="329">
        <f t="shared" si="6"/>
        <v>14.283786953935182</v>
      </c>
      <c r="N128" s="431">
        <f t="shared" si="7"/>
        <v>13293.27506455374</v>
      </c>
    </row>
    <row r="129" spans="5:14" s="51" customFormat="1" x14ac:dyDescent="0.25">
      <c r="E129" s="425" t="s">
        <v>222</v>
      </c>
      <c r="F129" s="125">
        <v>2500</v>
      </c>
      <c r="G129" s="117">
        <v>245010</v>
      </c>
      <c r="H129" s="644">
        <v>251000</v>
      </c>
      <c r="I129" s="645">
        <v>1750236.13</v>
      </c>
      <c r="J129" s="329">
        <f t="shared" si="8"/>
        <v>0.13998682566334636</v>
      </c>
      <c r="K129" s="656">
        <f t="shared" si="5"/>
        <v>0.14340922101750922</v>
      </c>
      <c r="L129" s="117">
        <v>605787225</v>
      </c>
      <c r="M129" s="329">
        <f t="shared" si="6"/>
        <v>349.96706415836587</v>
      </c>
      <c r="N129" s="431">
        <f t="shared" si="7"/>
        <v>13643.242128712105</v>
      </c>
    </row>
    <row r="130" spans="5:14" s="51" customFormat="1" x14ac:dyDescent="0.25">
      <c r="E130" s="425" t="s">
        <v>222</v>
      </c>
      <c r="F130" s="125">
        <v>31</v>
      </c>
      <c r="G130" s="117">
        <v>246000</v>
      </c>
      <c r="H130" s="644">
        <v>251000</v>
      </c>
      <c r="I130" s="645">
        <v>1750236.13</v>
      </c>
      <c r="J130" s="329">
        <f t="shared" si="8"/>
        <v>0.14055246362672219</v>
      </c>
      <c r="K130" s="656">
        <f t="shared" si="5"/>
        <v>0.14340922101750922</v>
      </c>
      <c r="L130" s="117">
        <v>7542114</v>
      </c>
      <c r="M130" s="329">
        <f t="shared" si="6"/>
        <v>4.3571263724283877</v>
      </c>
      <c r="N130" s="431">
        <f t="shared" si="7"/>
        <v>13647.599255084533</v>
      </c>
    </row>
    <row r="131" spans="5:14" s="51" customFormat="1" x14ac:dyDescent="0.25">
      <c r="E131" s="425" t="s">
        <v>222</v>
      </c>
      <c r="F131" s="125">
        <v>58</v>
      </c>
      <c r="G131" s="117">
        <v>246000</v>
      </c>
      <c r="H131" s="644">
        <v>251000</v>
      </c>
      <c r="I131" s="645">
        <v>1750236.13</v>
      </c>
      <c r="J131" s="329">
        <f t="shared" si="8"/>
        <v>0.14055246362672219</v>
      </c>
      <c r="K131" s="656">
        <f t="shared" ref="K131:K194" si="9">H131/I131</f>
        <v>0.14340922101750922</v>
      </c>
      <c r="L131" s="117">
        <v>14111052</v>
      </c>
      <c r="M131" s="329">
        <f t="shared" ref="M131:M194" si="10">F131*J131</f>
        <v>8.1520428903498878</v>
      </c>
      <c r="N131" s="431">
        <f t="shared" si="7"/>
        <v>13655.751297974883</v>
      </c>
    </row>
    <row r="132" spans="5:14" s="51" customFormat="1" x14ac:dyDescent="0.25">
      <c r="E132" s="425" t="s">
        <v>222</v>
      </c>
      <c r="F132" s="125">
        <v>20</v>
      </c>
      <c r="G132" s="117">
        <v>246000</v>
      </c>
      <c r="H132" s="644">
        <v>251000</v>
      </c>
      <c r="I132" s="645">
        <v>1750236.13</v>
      </c>
      <c r="J132" s="329">
        <f t="shared" si="8"/>
        <v>0.14055246362672219</v>
      </c>
      <c r="K132" s="656">
        <f t="shared" si="9"/>
        <v>0.14340922101750922</v>
      </c>
      <c r="L132" s="117">
        <v>4865880</v>
      </c>
      <c r="M132" s="329">
        <f t="shared" si="10"/>
        <v>2.8110492725344436</v>
      </c>
      <c r="N132" s="431">
        <f t="shared" ref="N132:N176" si="11">N131+M132</f>
        <v>13658.562347247416</v>
      </c>
    </row>
    <row r="133" spans="5:14" s="51" customFormat="1" x14ac:dyDescent="0.25">
      <c r="E133" s="425" t="s">
        <v>222</v>
      </c>
      <c r="F133" s="125">
        <v>78</v>
      </c>
      <c r="G133" s="117">
        <v>245020</v>
      </c>
      <c r="H133" s="644">
        <v>251000</v>
      </c>
      <c r="I133" s="645">
        <v>1750236.13</v>
      </c>
      <c r="J133" s="329">
        <f t="shared" si="8"/>
        <v>0.13999253917812793</v>
      </c>
      <c r="K133" s="656">
        <f t="shared" si="9"/>
        <v>0.14340922101750922</v>
      </c>
      <c r="L133" s="117">
        <v>18901332.84</v>
      </c>
      <c r="M133" s="329">
        <f t="shared" si="10"/>
        <v>10.919418055893978</v>
      </c>
      <c r="N133" s="431">
        <f t="shared" si="11"/>
        <v>13669.48176530331</v>
      </c>
    </row>
    <row r="134" spans="5:14" s="51" customFormat="1" x14ac:dyDescent="0.25">
      <c r="E134" s="425" t="s">
        <v>222</v>
      </c>
      <c r="F134" s="125">
        <v>18</v>
      </c>
      <c r="G134" s="117">
        <v>245000</v>
      </c>
      <c r="H134" s="644">
        <v>251000</v>
      </c>
      <c r="I134" s="645">
        <v>1750236.13</v>
      </c>
      <c r="J134" s="329">
        <f t="shared" si="8"/>
        <v>0.13998111214856479</v>
      </c>
      <c r="K134" s="656">
        <f t="shared" si="9"/>
        <v>0.14340922101750922</v>
      </c>
      <c r="L134" s="117">
        <v>4361490</v>
      </c>
      <c r="M134" s="329">
        <f t="shared" si="10"/>
        <v>2.5196600186741662</v>
      </c>
      <c r="N134" s="431">
        <f t="shared" si="11"/>
        <v>13672.001425321983</v>
      </c>
    </row>
    <row r="135" spans="5:14" s="51" customFormat="1" x14ac:dyDescent="0.25">
      <c r="E135" s="425" t="s">
        <v>222</v>
      </c>
      <c r="F135" s="125">
        <v>48</v>
      </c>
      <c r="G135" s="117">
        <v>245000</v>
      </c>
      <c r="H135" s="644">
        <v>251000</v>
      </c>
      <c r="I135" s="645">
        <v>1750236.13</v>
      </c>
      <c r="J135" s="329">
        <f t="shared" si="8"/>
        <v>0.13998111214856479</v>
      </c>
      <c r="K135" s="656">
        <f t="shared" si="9"/>
        <v>0.14340922101750922</v>
      </c>
      <c r="L135" s="117">
        <v>11630640</v>
      </c>
      <c r="M135" s="329">
        <f t="shared" si="10"/>
        <v>6.7190933831311099</v>
      </c>
      <c r="N135" s="431">
        <f t="shared" si="11"/>
        <v>13678.720518705115</v>
      </c>
    </row>
    <row r="136" spans="5:14" s="51" customFormat="1" x14ac:dyDescent="0.25">
      <c r="E136" s="425" t="s">
        <v>237</v>
      </c>
      <c r="F136" s="125">
        <v>2195</v>
      </c>
      <c r="G136" s="117">
        <v>255000</v>
      </c>
      <c r="H136" s="644">
        <v>250000</v>
      </c>
      <c r="I136" s="645">
        <v>1788641.94</v>
      </c>
      <c r="J136" s="329">
        <f t="shared" si="8"/>
        <v>0.14256626454817448</v>
      </c>
      <c r="K136" s="656">
        <f t="shared" si="9"/>
        <v>0.13977084759624947</v>
      </c>
      <c r="L136" s="117">
        <v>553568025</v>
      </c>
      <c r="M136" s="329">
        <f t="shared" si="10"/>
        <v>312.93295068324295</v>
      </c>
      <c r="N136" s="431">
        <f t="shared" si="11"/>
        <v>13991.653469388359</v>
      </c>
    </row>
    <row r="137" spans="5:14" s="51" customFormat="1" x14ac:dyDescent="0.25">
      <c r="E137" s="425" t="s">
        <v>237</v>
      </c>
      <c r="F137" s="125">
        <v>450</v>
      </c>
      <c r="G137" s="117">
        <v>255000</v>
      </c>
      <c r="H137" s="644">
        <v>250000</v>
      </c>
      <c r="I137" s="645">
        <v>1788641.94</v>
      </c>
      <c r="J137" s="329">
        <f t="shared" si="8"/>
        <v>0.14256626454817448</v>
      </c>
      <c r="K137" s="656">
        <f t="shared" si="9"/>
        <v>0.13977084759624947</v>
      </c>
      <c r="L137" s="117">
        <v>113487750</v>
      </c>
      <c r="M137" s="329">
        <f t="shared" si="10"/>
        <v>64.154819046678512</v>
      </c>
      <c r="N137" s="431">
        <f t="shared" si="11"/>
        <v>14055.808288435037</v>
      </c>
    </row>
    <row r="138" spans="5:14" s="51" customFormat="1" x14ac:dyDescent="0.25">
      <c r="E138" s="542" t="s">
        <v>237</v>
      </c>
      <c r="F138" s="543">
        <v>550</v>
      </c>
      <c r="G138" s="544">
        <v>255000</v>
      </c>
      <c r="H138" s="644">
        <v>250000</v>
      </c>
      <c r="I138" s="645">
        <v>1788641.94</v>
      </c>
      <c r="J138" s="329">
        <f t="shared" si="8"/>
        <v>0.14256626454817448</v>
      </c>
      <c r="K138" s="656">
        <f t="shared" si="9"/>
        <v>0.13977084759624947</v>
      </c>
      <c r="L138" s="544">
        <v>138707250</v>
      </c>
      <c r="M138" s="329">
        <f t="shared" si="10"/>
        <v>78.411445501495962</v>
      </c>
      <c r="N138" s="431">
        <f t="shared" si="11"/>
        <v>14134.219733936532</v>
      </c>
    </row>
    <row r="139" spans="5:14" s="51" customFormat="1" x14ac:dyDescent="0.25">
      <c r="E139" s="425" t="s">
        <v>239</v>
      </c>
      <c r="F139" s="125">
        <v>3000</v>
      </c>
      <c r="G139" s="117">
        <v>240000</v>
      </c>
      <c r="H139" s="644">
        <v>245000</v>
      </c>
      <c r="I139" s="645">
        <v>1800137.29</v>
      </c>
      <c r="J139" s="329">
        <f t="shared" si="8"/>
        <v>0.13332316447930478</v>
      </c>
      <c r="K139" s="656">
        <f t="shared" si="9"/>
        <v>0.13610073040595697</v>
      </c>
      <c r="L139" s="117">
        <v>712080000</v>
      </c>
      <c r="M139" s="329">
        <f t="shared" si="10"/>
        <v>399.96949343791437</v>
      </c>
      <c r="N139" s="431">
        <f t="shared" si="11"/>
        <v>14534.189227374447</v>
      </c>
    </row>
    <row r="140" spans="5:14" s="51" customFormat="1" x14ac:dyDescent="0.25">
      <c r="E140" s="425" t="s">
        <v>239</v>
      </c>
      <c r="F140" s="125">
        <v>45</v>
      </c>
      <c r="G140" s="117">
        <v>240000</v>
      </c>
      <c r="H140" s="644">
        <v>245000</v>
      </c>
      <c r="I140" s="645">
        <v>1800137.29</v>
      </c>
      <c r="J140" s="329">
        <f t="shared" si="8"/>
        <v>0.13332316447930478</v>
      </c>
      <c r="K140" s="656">
        <f t="shared" si="9"/>
        <v>0.13610073040595697</v>
      </c>
      <c r="L140" s="117">
        <v>10681200</v>
      </c>
      <c r="M140" s="329">
        <f t="shared" si="10"/>
        <v>5.9995424015687151</v>
      </c>
      <c r="N140" s="431">
        <f t="shared" si="11"/>
        <v>14540.188769776016</v>
      </c>
    </row>
    <row r="141" spans="5:14" s="51" customFormat="1" x14ac:dyDescent="0.25">
      <c r="E141" s="425" t="s">
        <v>239</v>
      </c>
      <c r="F141" s="125">
        <v>270</v>
      </c>
      <c r="G141" s="117">
        <v>240000</v>
      </c>
      <c r="H141" s="644">
        <v>245000</v>
      </c>
      <c r="I141" s="645">
        <v>1800137.29</v>
      </c>
      <c r="J141" s="329">
        <f t="shared" si="8"/>
        <v>0.13332316447930478</v>
      </c>
      <c r="K141" s="656">
        <f t="shared" si="9"/>
        <v>0.13610073040595697</v>
      </c>
      <c r="L141" s="117">
        <v>64087200</v>
      </c>
      <c r="M141" s="329">
        <f t="shared" si="10"/>
        <v>35.997254409412292</v>
      </c>
      <c r="N141" s="431">
        <f t="shared" si="11"/>
        <v>14576.186024185428</v>
      </c>
    </row>
    <row r="142" spans="5:14" s="51" customFormat="1" x14ac:dyDescent="0.25">
      <c r="E142" s="425" t="s">
        <v>239</v>
      </c>
      <c r="F142" s="125">
        <v>367</v>
      </c>
      <c r="G142" s="117">
        <v>240000</v>
      </c>
      <c r="H142" s="644">
        <v>245000</v>
      </c>
      <c r="I142" s="645">
        <v>1800137.29</v>
      </c>
      <c r="J142" s="329">
        <f t="shared" si="8"/>
        <v>0.13332316447930478</v>
      </c>
      <c r="K142" s="656">
        <f t="shared" si="9"/>
        <v>0.13610073040595697</v>
      </c>
      <c r="L142" s="117">
        <v>87111120</v>
      </c>
      <c r="M142" s="329">
        <f t="shared" si="10"/>
        <v>48.929601363904858</v>
      </c>
      <c r="N142" s="431">
        <f t="shared" si="11"/>
        <v>14625.115625549333</v>
      </c>
    </row>
    <row r="143" spans="5:14" s="51" customFormat="1" x14ac:dyDescent="0.25">
      <c r="E143" s="425" t="s">
        <v>239</v>
      </c>
      <c r="F143" s="125">
        <v>4601</v>
      </c>
      <c r="G143" s="117">
        <v>241000</v>
      </c>
      <c r="H143" s="644">
        <v>245000</v>
      </c>
      <c r="I143" s="645">
        <v>1800137.29</v>
      </c>
      <c r="J143" s="329">
        <f t="shared" si="8"/>
        <v>0.13387867766463524</v>
      </c>
      <c r="K143" s="656">
        <f t="shared" si="9"/>
        <v>0.13610073040595697</v>
      </c>
      <c r="L143" s="117">
        <v>1096643749</v>
      </c>
      <c r="M143" s="329">
        <f t="shared" si="10"/>
        <v>615.97579593498676</v>
      </c>
      <c r="N143" s="431">
        <f t="shared" si="11"/>
        <v>15241.09142148432</v>
      </c>
    </row>
    <row r="144" spans="5:14" s="51" customFormat="1" x14ac:dyDescent="0.25">
      <c r="E144" s="425" t="s">
        <v>239</v>
      </c>
      <c r="F144" s="125">
        <v>18</v>
      </c>
      <c r="G144" s="117">
        <v>245000</v>
      </c>
      <c r="H144" s="644">
        <v>245000</v>
      </c>
      <c r="I144" s="645">
        <v>1800137.29</v>
      </c>
      <c r="J144" s="329">
        <f t="shared" si="8"/>
        <v>0.13610073040595697</v>
      </c>
      <c r="K144" s="656">
        <f t="shared" si="9"/>
        <v>0.13610073040595697</v>
      </c>
      <c r="L144" s="117">
        <v>4361490</v>
      </c>
      <c r="M144" s="329">
        <f t="shared" si="10"/>
        <v>2.4498131473072253</v>
      </c>
      <c r="N144" s="431">
        <f t="shared" si="11"/>
        <v>15243.541234631626</v>
      </c>
    </row>
    <row r="145" spans="5:14" s="51" customFormat="1" x14ac:dyDescent="0.25">
      <c r="E145" s="425" t="s">
        <v>239</v>
      </c>
      <c r="F145" s="125">
        <v>20</v>
      </c>
      <c r="G145" s="117">
        <v>245000</v>
      </c>
      <c r="H145" s="644">
        <v>245000</v>
      </c>
      <c r="I145" s="645">
        <v>1800137.29</v>
      </c>
      <c r="J145" s="329">
        <f t="shared" si="8"/>
        <v>0.13610073040595697</v>
      </c>
      <c r="K145" s="656">
        <f t="shared" si="9"/>
        <v>0.13610073040595697</v>
      </c>
      <c r="L145" s="117">
        <v>4846100</v>
      </c>
      <c r="M145" s="329">
        <f t="shared" si="10"/>
        <v>2.7220146081191392</v>
      </c>
      <c r="N145" s="431">
        <f t="shared" si="11"/>
        <v>15246.263249239746</v>
      </c>
    </row>
    <row r="146" spans="5:14" s="51" customFormat="1" x14ac:dyDescent="0.25">
      <c r="E146" s="425" t="s">
        <v>239</v>
      </c>
      <c r="F146" s="125">
        <v>5</v>
      </c>
      <c r="G146" s="117">
        <v>245000</v>
      </c>
      <c r="H146" s="644">
        <v>245000</v>
      </c>
      <c r="I146" s="645">
        <v>1800137.29</v>
      </c>
      <c r="J146" s="329">
        <f t="shared" si="8"/>
        <v>0.13610073040595697</v>
      </c>
      <c r="K146" s="656">
        <f t="shared" si="9"/>
        <v>0.13610073040595697</v>
      </c>
      <c r="L146" s="117">
        <v>1211525</v>
      </c>
      <c r="M146" s="329">
        <f t="shared" si="10"/>
        <v>0.6805036520297848</v>
      </c>
      <c r="N146" s="431">
        <f t="shared" si="11"/>
        <v>15246.943752891775</v>
      </c>
    </row>
    <row r="147" spans="5:14" s="51" customFormat="1" x14ac:dyDescent="0.25">
      <c r="E147" s="425" t="s">
        <v>239</v>
      </c>
      <c r="F147" s="125">
        <v>2197</v>
      </c>
      <c r="G147" s="117">
        <v>245000</v>
      </c>
      <c r="H147" s="644">
        <v>245000</v>
      </c>
      <c r="I147" s="645">
        <v>1800137.29</v>
      </c>
      <c r="J147" s="329">
        <f t="shared" si="8"/>
        <v>0.13610073040595697</v>
      </c>
      <c r="K147" s="656">
        <f t="shared" si="9"/>
        <v>0.13610073040595697</v>
      </c>
      <c r="L147" s="117">
        <v>532344085</v>
      </c>
      <c r="M147" s="329">
        <f t="shared" si="10"/>
        <v>299.01330470188748</v>
      </c>
      <c r="N147" s="431">
        <f t="shared" si="11"/>
        <v>15545.957057593663</v>
      </c>
    </row>
    <row r="148" spans="5:14" s="51" customFormat="1" x14ac:dyDescent="0.25">
      <c r="E148" s="425" t="s">
        <v>239</v>
      </c>
      <c r="F148" s="125">
        <v>603</v>
      </c>
      <c r="G148" s="117">
        <v>245000</v>
      </c>
      <c r="H148" s="644">
        <v>245000</v>
      </c>
      <c r="I148" s="645">
        <v>1800137.29</v>
      </c>
      <c r="J148" s="329">
        <f t="shared" si="8"/>
        <v>0.13610073040595697</v>
      </c>
      <c r="K148" s="656">
        <f t="shared" si="9"/>
        <v>0.13610073040595697</v>
      </c>
      <c r="L148" s="117">
        <v>146109915</v>
      </c>
      <c r="M148" s="329">
        <f t="shared" si="10"/>
        <v>82.068740434792048</v>
      </c>
      <c r="N148" s="431">
        <f t="shared" si="11"/>
        <v>15628.025798028455</v>
      </c>
    </row>
    <row r="149" spans="5:14" s="51" customFormat="1" x14ac:dyDescent="0.25">
      <c r="E149" s="425" t="s">
        <v>239</v>
      </c>
      <c r="F149" s="125">
        <v>12</v>
      </c>
      <c r="G149" s="117">
        <v>245000</v>
      </c>
      <c r="H149" s="644">
        <v>245000</v>
      </c>
      <c r="I149" s="645">
        <v>1800137.29</v>
      </c>
      <c r="J149" s="329">
        <f t="shared" si="8"/>
        <v>0.13610073040595697</v>
      </c>
      <c r="K149" s="656">
        <f t="shared" si="9"/>
        <v>0.13610073040595697</v>
      </c>
      <c r="L149" s="117">
        <v>2907660</v>
      </c>
      <c r="M149" s="329">
        <f t="shared" si="10"/>
        <v>1.6332087648714837</v>
      </c>
      <c r="N149" s="431">
        <f t="shared" si="11"/>
        <v>15629.659006793327</v>
      </c>
    </row>
    <row r="150" spans="5:14" s="51" customFormat="1" x14ac:dyDescent="0.25">
      <c r="E150" s="425" t="s">
        <v>239</v>
      </c>
      <c r="F150" s="125">
        <v>5</v>
      </c>
      <c r="G150" s="117">
        <v>245000</v>
      </c>
      <c r="H150" s="644">
        <v>245000</v>
      </c>
      <c r="I150" s="645">
        <v>1800137.29</v>
      </c>
      <c r="J150" s="329">
        <f t="shared" si="8"/>
        <v>0.13610073040595697</v>
      </c>
      <c r="K150" s="656">
        <f t="shared" si="9"/>
        <v>0.13610073040595697</v>
      </c>
      <c r="L150" s="117">
        <v>1211525</v>
      </c>
      <c r="M150" s="329">
        <f t="shared" si="10"/>
        <v>0.6805036520297848</v>
      </c>
      <c r="N150" s="431">
        <f t="shared" si="11"/>
        <v>15630.339510445356</v>
      </c>
    </row>
    <row r="151" spans="5:14" s="51" customFormat="1" x14ac:dyDescent="0.25">
      <c r="E151" s="124">
        <v>44230</v>
      </c>
      <c r="F151" s="125">
        <v>6106</v>
      </c>
      <c r="G151" s="117">
        <v>220000</v>
      </c>
      <c r="H151" s="644">
        <v>248000</v>
      </c>
      <c r="I151" s="645">
        <v>1850015.22</v>
      </c>
      <c r="J151" s="329">
        <f t="shared" si="8"/>
        <v>0.11891794057780779</v>
      </c>
      <c r="K151" s="656">
        <f t="shared" si="9"/>
        <v>0.1340529511968015</v>
      </c>
      <c r="L151" s="117">
        <v>1328543480</v>
      </c>
      <c r="M151" s="329">
        <f t="shared" si="10"/>
        <v>726.11294516809437</v>
      </c>
      <c r="N151" s="431">
        <f t="shared" si="11"/>
        <v>16356.452455613449</v>
      </c>
    </row>
    <row r="152" spans="5:14" s="51" customFormat="1" x14ac:dyDescent="0.25">
      <c r="E152" s="124">
        <v>44230</v>
      </c>
      <c r="F152" s="125">
        <v>3894</v>
      </c>
      <c r="G152" s="117">
        <v>220000</v>
      </c>
      <c r="H152" s="644">
        <v>248000</v>
      </c>
      <c r="I152" s="645">
        <v>1850015.22</v>
      </c>
      <c r="J152" s="329">
        <f t="shared" si="8"/>
        <v>0.11891794057780779</v>
      </c>
      <c r="K152" s="656">
        <f t="shared" si="9"/>
        <v>0.1340529511968015</v>
      </c>
      <c r="L152" s="117">
        <v>847256520</v>
      </c>
      <c r="M152" s="329">
        <f t="shared" si="10"/>
        <v>463.06646060998355</v>
      </c>
      <c r="N152" s="431">
        <f t="shared" si="11"/>
        <v>16819.518916223431</v>
      </c>
    </row>
    <row r="153" spans="5:14" s="51" customFormat="1" x14ac:dyDescent="0.25">
      <c r="E153" s="124">
        <v>44230</v>
      </c>
      <c r="F153" s="125">
        <v>647</v>
      </c>
      <c r="G153" s="117">
        <v>220000</v>
      </c>
      <c r="H153" s="644">
        <v>248000</v>
      </c>
      <c r="I153" s="645">
        <v>1850015.22</v>
      </c>
      <c r="J153" s="329">
        <f t="shared" si="8"/>
        <v>0.11891794057780779</v>
      </c>
      <c r="K153" s="656">
        <f t="shared" si="9"/>
        <v>0.1340529511968015</v>
      </c>
      <c r="L153" s="117">
        <v>140774260</v>
      </c>
      <c r="M153" s="329">
        <f t="shared" si="10"/>
        <v>76.939907553841635</v>
      </c>
      <c r="N153" s="431">
        <f t="shared" si="11"/>
        <v>16896.458823777273</v>
      </c>
    </row>
    <row r="154" spans="5:14" s="51" customFormat="1" x14ac:dyDescent="0.25">
      <c r="E154" s="425" t="s">
        <v>240</v>
      </c>
      <c r="F154" s="125">
        <v>104</v>
      </c>
      <c r="G154" s="117">
        <v>225010</v>
      </c>
      <c r="H154" s="644">
        <v>250000</v>
      </c>
      <c r="I154" s="645">
        <v>1847582.91</v>
      </c>
      <c r="J154" s="329">
        <f t="shared" si="8"/>
        <v>0.12178614490431718</v>
      </c>
      <c r="K154" s="656">
        <f t="shared" si="9"/>
        <v>0.1353119249192449</v>
      </c>
      <c r="L154" s="117">
        <v>23143628.559999999</v>
      </c>
      <c r="M154" s="329">
        <f t="shared" si="10"/>
        <v>12.665759070048987</v>
      </c>
      <c r="N154" s="431">
        <f t="shared" si="11"/>
        <v>16909.124582847322</v>
      </c>
    </row>
    <row r="155" spans="5:14" s="51" customFormat="1" x14ac:dyDescent="0.25">
      <c r="E155" s="425" t="s">
        <v>240</v>
      </c>
      <c r="F155" s="125">
        <v>4818</v>
      </c>
      <c r="G155" s="117">
        <v>225010</v>
      </c>
      <c r="H155" s="644">
        <v>250000</v>
      </c>
      <c r="I155" s="645">
        <v>1847582.91</v>
      </c>
      <c r="J155" s="329">
        <f t="shared" si="8"/>
        <v>0.12178614490431718</v>
      </c>
      <c r="K155" s="656">
        <f t="shared" si="9"/>
        <v>0.1353119249192449</v>
      </c>
      <c r="L155" s="117">
        <v>1072173100.0200001</v>
      </c>
      <c r="M155" s="329">
        <f t="shared" si="10"/>
        <v>586.76564614900019</v>
      </c>
      <c r="N155" s="431">
        <f t="shared" si="11"/>
        <v>17495.890228996323</v>
      </c>
    </row>
    <row r="156" spans="5:14" s="51" customFormat="1" x14ac:dyDescent="0.25">
      <c r="E156" s="425" t="s">
        <v>240</v>
      </c>
      <c r="F156" s="125">
        <v>50</v>
      </c>
      <c r="G156" s="117">
        <v>225000</v>
      </c>
      <c r="H156" s="644">
        <v>250000</v>
      </c>
      <c r="I156" s="645">
        <v>1847582.91</v>
      </c>
      <c r="J156" s="329">
        <f t="shared" si="8"/>
        <v>0.12178073242732042</v>
      </c>
      <c r="K156" s="656">
        <f t="shared" si="9"/>
        <v>0.1353119249192449</v>
      </c>
      <c r="L156" s="117">
        <v>11126250</v>
      </c>
      <c r="M156" s="329">
        <f t="shared" si="10"/>
        <v>6.089036621366021</v>
      </c>
      <c r="N156" s="431">
        <f t="shared" si="11"/>
        <v>17501.979265617687</v>
      </c>
    </row>
    <row r="157" spans="5:14" s="51" customFormat="1" x14ac:dyDescent="0.25">
      <c r="E157" s="425" t="s">
        <v>240</v>
      </c>
      <c r="F157" s="125">
        <v>2700</v>
      </c>
      <c r="G157" s="117">
        <v>225000</v>
      </c>
      <c r="H157" s="644">
        <v>250000</v>
      </c>
      <c r="I157" s="645">
        <v>1847582.91</v>
      </c>
      <c r="J157" s="329">
        <f t="shared" si="8"/>
        <v>0.12178073242732042</v>
      </c>
      <c r="K157" s="656">
        <f t="shared" si="9"/>
        <v>0.1353119249192449</v>
      </c>
      <c r="L157" s="117">
        <v>600817500</v>
      </c>
      <c r="M157" s="329">
        <f t="shared" si="10"/>
        <v>328.80797755376511</v>
      </c>
      <c r="N157" s="431">
        <f t="shared" si="11"/>
        <v>17830.787243171453</v>
      </c>
    </row>
    <row r="158" spans="5:14" s="51" customFormat="1" x14ac:dyDescent="0.25">
      <c r="E158" s="425" t="s">
        <v>240</v>
      </c>
      <c r="F158" s="125">
        <v>45</v>
      </c>
      <c r="G158" s="117">
        <v>225000</v>
      </c>
      <c r="H158" s="644">
        <v>250000</v>
      </c>
      <c r="I158" s="645">
        <v>1847582.91</v>
      </c>
      <c r="J158" s="329">
        <f t="shared" si="8"/>
        <v>0.12178073242732042</v>
      </c>
      <c r="K158" s="656">
        <f t="shared" si="9"/>
        <v>0.1353119249192449</v>
      </c>
      <c r="L158" s="117">
        <v>10013625</v>
      </c>
      <c r="M158" s="329">
        <f t="shared" si="10"/>
        <v>5.4801329592294188</v>
      </c>
      <c r="N158" s="431">
        <f t="shared" si="11"/>
        <v>17836.267376130683</v>
      </c>
    </row>
    <row r="159" spans="5:14" s="51" customFormat="1" x14ac:dyDescent="0.25">
      <c r="E159" s="425" t="s">
        <v>240</v>
      </c>
      <c r="F159" s="125">
        <v>205</v>
      </c>
      <c r="G159" s="117">
        <v>225000</v>
      </c>
      <c r="H159" s="644">
        <v>250000</v>
      </c>
      <c r="I159" s="645">
        <v>1847582.91</v>
      </c>
      <c r="J159" s="329">
        <f t="shared" si="8"/>
        <v>0.12178073242732042</v>
      </c>
      <c r="K159" s="656">
        <f t="shared" si="9"/>
        <v>0.1353119249192449</v>
      </c>
      <c r="L159" s="117">
        <v>45617625</v>
      </c>
      <c r="M159" s="329">
        <f t="shared" si="10"/>
        <v>24.965050147600685</v>
      </c>
      <c r="N159" s="431">
        <f t="shared" si="11"/>
        <v>17861.232426278282</v>
      </c>
    </row>
    <row r="160" spans="5:14" s="51" customFormat="1" x14ac:dyDescent="0.25">
      <c r="E160" s="425" t="s">
        <v>249</v>
      </c>
      <c r="F160" s="125">
        <v>26</v>
      </c>
      <c r="G160" s="117">
        <v>210000</v>
      </c>
      <c r="H160" s="644">
        <v>220000</v>
      </c>
      <c r="I160" s="645">
        <v>1970835.98</v>
      </c>
      <c r="J160" s="329">
        <f t="shared" si="8"/>
        <v>0.10655376811214903</v>
      </c>
      <c r="K160" s="656">
        <f t="shared" si="9"/>
        <v>0.11162775706987042</v>
      </c>
      <c r="L160" s="117">
        <v>5399940</v>
      </c>
      <c r="M160" s="329">
        <f t="shared" si="10"/>
        <v>2.7703979709158748</v>
      </c>
      <c r="N160" s="142">
        <f t="shared" si="11"/>
        <v>17864.002824249197</v>
      </c>
    </row>
    <row r="161" spans="5:14" s="51" customFormat="1" x14ac:dyDescent="0.25">
      <c r="E161" s="425" t="s">
        <v>249</v>
      </c>
      <c r="F161" s="125">
        <v>2</v>
      </c>
      <c r="G161" s="117">
        <v>210000</v>
      </c>
      <c r="H161" s="644">
        <v>220000</v>
      </c>
      <c r="I161" s="645">
        <v>1970835.98</v>
      </c>
      <c r="J161" s="437">
        <f t="shared" si="8"/>
        <v>0.10655376811214903</v>
      </c>
      <c r="K161" s="657">
        <f t="shared" si="9"/>
        <v>0.11162775706987042</v>
      </c>
      <c r="L161" s="117">
        <v>415380</v>
      </c>
      <c r="M161" s="434">
        <f t="shared" si="10"/>
        <v>0.21310753622429807</v>
      </c>
      <c r="N161" s="541">
        <f t="shared" si="11"/>
        <v>17864.21593178542</v>
      </c>
    </row>
    <row r="162" spans="5:14" s="51" customFormat="1" x14ac:dyDescent="0.25">
      <c r="E162" s="425" t="s">
        <v>249</v>
      </c>
      <c r="F162" s="125">
        <v>10</v>
      </c>
      <c r="G162" s="117">
        <v>210000</v>
      </c>
      <c r="H162" s="644">
        <v>220000</v>
      </c>
      <c r="I162" s="645">
        <v>1970835.98</v>
      </c>
      <c r="J162" s="329">
        <f t="shared" si="8"/>
        <v>0.10655376811214903</v>
      </c>
      <c r="K162" s="656">
        <f t="shared" si="9"/>
        <v>0.11162775706987042</v>
      </c>
      <c r="L162" s="117">
        <v>2076900</v>
      </c>
      <c r="M162" s="329">
        <f t="shared" si="10"/>
        <v>1.0655376811214903</v>
      </c>
      <c r="N162" s="142">
        <f t="shared" si="11"/>
        <v>17865.281469466543</v>
      </c>
    </row>
    <row r="163" spans="5:14" s="51" customFormat="1" x14ac:dyDescent="0.25">
      <c r="E163" s="425" t="s">
        <v>249</v>
      </c>
      <c r="F163" s="125">
        <v>15</v>
      </c>
      <c r="G163" s="117">
        <v>210000</v>
      </c>
      <c r="H163" s="644">
        <v>220000</v>
      </c>
      <c r="I163" s="645">
        <v>1970835.98</v>
      </c>
      <c r="J163" s="329">
        <f t="shared" si="8"/>
        <v>0.10655376811214903</v>
      </c>
      <c r="K163" s="656">
        <f t="shared" si="9"/>
        <v>0.11162775706987042</v>
      </c>
      <c r="L163" s="117">
        <v>3115350</v>
      </c>
      <c r="M163" s="329">
        <f t="shared" si="10"/>
        <v>1.5983065216822354</v>
      </c>
      <c r="N163" s="142">
        <f t="shared" si="11"/>
        <v>17866.879775988225</v>
      </c>
    </row>
    <row r="164" spans="5:14" s="51" customFormat="1" x14ac:dyDescent="0.25">
      <c r="E164" s="425" t="s">
        <v>250</v>
      </c>
      <c r="F164" s="125">
        <v>100</v>
      </c>
      <c r="G164" s="117">
        <v>215000</v>
      </c>
      <c r="H164" s="644">
        <v>220000</v>
      </c>
      <c r="I164" s="645">
        <v>1899023.81</v>
      </c>
      <c r="J164" s="329">
        <f t="shared" si="8"/>
        <v>0.11321606336257574</v>
      </c>
      <c r="K164" s="656">
        <f t="shared" si="9"/>
        <v>0.11584899506868215</v>
      </c>
      <c r="L164" s="117">
        <v>21263500</v>
      </c>
      <c r="M164" s="329">
        <f t="shared" si="10"/>
        <v>11.321606336257574</v>
      </c>
      <c r="N164" s="142">
        <f t="shared" si="11"/>
        <v>17878.201382324482</v>
      </c>
    </row>
    <row r="165" spans="5:14" s="51" customFormat="1" x14ac:dyDescent="0.25">
      <c r="E165" s="425" t="s">
        <v>250</v>
      </c>
      <c r="F165" s="125">
        <v>7</v>
      </c>
      <c r="G165" s="117">
        <v>215000</v>
      </c>
      <c r="H165" s="644">
        <v>220000</v>
      </c>
      <c r="I165" s="645">
        <v>1899023.81</v>
      </c>
      <c r="J165" s="329">
        <f t="shared" si="8"/>
        <v>0.11321606336257574</v>
      </c>
      <c r="K165" s="656">
        <f t="shared" si="9"/>
        <v>0.11584899506868215</v>
      </c>
      <c r="L165" s="117">
        <v>1488445</v>
      </c>
      <c r="M165" s="329">
        <f t="shared" si="10"/>
        <v>0.79251244353803019</v>
      </c>
      <c r="N165" s="142">
        <f t="shared" si="11"/>
        <v>17878.99389476802</v>
      </c>
    </row>
    <row r="166" spans="5:14" s="51" customFormat="1" x14ac:dyDescent="0.25">
      <c r="E166" s="425" t="s">
        <v>250</v>
      </c>
      <c r="F166" s="125">
        <v>20</v>
      </c>
      <c r="G166" s="117">
        <v>215000</v>
      </c>
      <c r="H166" s="644">
        <v>220000</v>
      </c>
      <c r="I166" s="645">
        <v>1899023.81</v>
      </c>
      <c r="J166" s="329">
        <f t="shared" si="8"/>
        <v>0.11321606336257574</v>
      </c>
      <c r="K166" s="656">
        <f t="shared" si="9"/>
        <v>0.11584899506868215</v>
      </c>
      <c r="L166" s="117">
        <v>4252700</v>
      </c>
      <c r="M166" s="329">
        <f t="shared" si="10"/>
        <v>2.2643212672515149</v>
      </c>
      <c r="N166" s="142">
        <f t="shared" si="11"/>
        <v>17881.258216035272</v>
      </c>
    </row>
    <row r="167" spans="5:14" s="51" customFormat="1" x14ac:dyDescent="0.25">
      <c r="E167" s="425" t="s">
        <v>250</v>
      </c>
      <c r="F167" s="125">
        <v>20000</v>
      </c>
      <c r="G167" s="117">
        <v>200000</v>
      </c>
      <c r="H167" s="644">
        <v>220000</v>
      </c>
      <c r="I167" s="645">
        <v>1899023.81</v>
      </c>
      <c r="J167" s="329">
        <f t="shared" si="8"/>
        <v>0.10531726824425651</v>
      </c>
      <c r="K167" s="656">
        <f t="shared" si="9"/>
        <v>0.11584899506868215</v>
      </c>
      <c r="L167" s="117">
        <v>3956000000</v>
      </c>
      <c r="M167" s="329">
        <f t="shared" si="10"/>
        <v>2106.34536488513</v>
      </c>
      <c r="N167" s="142">
        <f t="shared" si="11"/>
        <v>19987.603580920404</v>
      </c>
    </row>
    <row r="168" spans="5:14" s="51" customFormat="1" x14ac:dyDescent="0.25">
      <c r="E168" s="425" t="s">
        <v>250</v>
      </c>
      <c r="F168" s="125">
        <v>6200</v>
      </c>
      <c r="G168" s="117">
        <v>200000</v>
      </c>
      <c r="H168" s="644">
        <v>220000</v>
      </c>
      <c r="I168" s="645">
        <v>1899023.81</v>
      </c>
      <c r="J168" s="329">
        <f t="shared" si="8"/>
        <v>0.10531726824425651</v>
      </c>
      <c r="K168" s="656">
        <f t="shared" si="9"/>
        <v>0.11584899506868215</v>
      </c>
      <c r="L168" s="117">
        <v>1226360000</v>
      </c>
      <c r="M168" s="329">
        <f t="shared" si="10"/>
        <v>652.96706311439038</v>
      </c>
      <c r="N168" s="142">
        <f t="shared" si="11"/>
        <v>20640.570644034793</v>
      </c>
    </row>
    <row r="169" spans="5:14" s="51" customFormat="1" x14ac:dyDescent="0.25">
      <c r="E169" s="425" t="s">
        <v>251</v>
      </c>
      <c r="F169" s="125">
        <v>1000</v>
      </c>
      <c r="G169" s="117">
        <v>192000</v>
      </c>
      <c r="H169" s="644">
        <v>225000</v>
      </c>
      <c r="I169" s="649">
        <v>1892000</v>
      </c>
      <c r="J169" s="329">
        <f t="shared" si="8"/>
        <v>0.1014799154334038</v>
      </c>
      <c r="K169" s="656">
        <f t="shared" si="9"/>
        <v>0.11892177589852009</v>
      </c>
      <c r="L169" s="117">
        <v>189888000</v>
      </c>
      <c r="M169" s="329">
        <f t="shared" si="10"/>
        <v>101.4799154334038</v>
      </c>
      <c r="N169" s="142">
        <f t="shared" si="11"/>
        <v>20742.050559468196</v>
      </c>
    </row>
    <row r="170" spans="5:14" s="51" customFormat="1" x14ac:dyDescent="0.25">
      <c r="E170" s="425" t="s">
        <v>252</v>
      </c>
      <c r="F170" s="125">
        <v>1925</v>
      </c>
      <c r="G170" s="117">
        <v>200000</v>
      </c>
      <c r="H170" s="644">
        <v>245000</v>
      </c>
      <c r="I170" s="647">
        <v>1890000</v>
      </c>
      <c r="J170" s="329">
        <f t="shared" si="8"/>
        <v>0.10582010582010581</v>
      </c>
      <c r="K170" s="656">
        <f t="shared" si="9"/>
        <v>0.12962962962962962</v>
      </c>
      <c r="L170" s="117">
        <v>380765000</v>
      </c>
      <c r="M170" s="329">
        <f t="shared" si="10"/>
        <v>203.7037037037037</v>
      </c>
      <c r="N170" s="142">
        <f t="shared" si="11"/>
        <v>20945.754263171901</v>
      </c>
    </row>
    <row r="171" spans="5:14" s="51" customFormat="1" x14ac:dyDescent="0.25">
      <c r="E171" s="425" t="s">
        <v>252</v>
      </c>
      <c r="F171" s="125">
        <v>1000</v>
      </c>
      <c r="G171" s="117">
        <v>200000</v>
      </c>
      <c r="H171" s="644">
        <v>245000</v>
      </c>
      <c r="I171" s="647">
        <v>1890000</v>
      </c>
      <c r="J171" s="329">
        <f t="shared" si="8"/>
        <v>0.10582010582010581</v>
      </c>
      <c r="K171" s="656">
        <f t="shared" si="9"/>
        <v>0.12962962962962962</v>
      </c>
      <c r="L171" s="117">
        <v>197800000</v>
      </c>
      <c r="M171" s="329">
        <f t="shared" si="10"/>
        <v>105.82010582010581</v>
      </c>
      <c r="N171" s="142">
        <f t="shared" si="11"/>
        <v>21051.574368992005</v>
      </c>
    </row>
    <row r="172" spans="5:14" s="51" customFormat="1" x14ac:dyDescent="0.25">
      <c r="E172" s="425" t="s">
        <v>252</v>
      </c>
      <c r="F172" s="125">
        <v>1000</v>
      </c>
      <c r="G172" s="117">
        <v>200000</v>
      </c>
      <c r="H172" s="644">
        <v>245000</v>
      </c>
      <c r="I172" s="647">
        <v>1890000</v>
      </c>
      <c r="J172" s="329">
        <f t="shared" si="8"/>
        <v>0.10582010582010581</v>
      </c>
      <c r="K172" s="656">
        <f t="shared" si="9"/>
        <v>0.12962962962962962</v>
      </c>
      <c r="L172" s="117">
        <v>197800000</v>
      </c>
      <c r="M172" s="329">
        <f t="shared" si="10"/>
        <v>105.82010582010581</v>
      </c>
      <c r="N172" s="142">
        <f t="shared" si="11"/>
        <v>21157.39447481211</v>
      </c>
    </row>
    <row r="173" spans="5:14" s="51" customFormat="1" x14ac:dyDescent="0.25">
      <c r="E173" s="425" t="s">
        <v>252</v>
      </c>
      <c r="F173" s="125">
        <v>1239</v>
      </c>
      <c r="G173" s="117">
        <v>193000</v>
      </c>
      <c r="H173" s="644">
        <v>245000</v>
      </c>
      <c r="I173" s="647">
        <v>1890000</v>
      </c>
      <c r="J173" s="329">
        <f t="shared" si="8"/>
        <v>0.10211640211640212</v>
      </c>
      <c r="K173" s="656">
        <f t="shared" si="9"/>
        <v>0.12962962962962962</v>
      </c>
      <c r="L173" s="117">
        <v>236496603</v>
      </c>
      <c r="M173" s="329">
        <f t="shared" si="10"/>
        <v>126.52222222222223</v>
      </c>
      <c r="N173" s="142">
        <f t="shared" si="11"/>
        <v>21283.916697034332</v>
      </c>
    </row>
    <row r="174" spans="5:14" s="51" customFormat="1" x14ac:dyDescent="0.25">
      <c r="E174" s="425" t="s">
        <v>252</v>
      </c>
      <c r="F174" s="125">
        <v>2150</v>
      </c>
      <c r="G174" s="117">
        <v>193000</v>
      </c>
      <c r="H174" s="644">
        <v>245000</v>
      </c>
      <c r="I174" s="647">
        <v>1890000</v>
      </c>
      <c r="J174" s="329">
        <f t="shared" si="8"/>
        <v>0.10211640211640212</v>
      </c>
      <c r="K174" s="656">
        <f t="shared" si="9"/>
        <v>0.12962962962962962</v>
      </c>
      <c r="L174" s="117">
        <v>410385550</v>
      </c>
      <c r="M174" s="329">
        <f t="shared" si="10"/>
        <v>219.55026455026456</v>
      </c>
      <c r="N174" s="142">
        <f t="shared" si="11"/>
        <v>21503.466961584596</v>
      </c>
    </row>
    <row r="175" spans="5:14" s="51" customFormat="1" x14ac:dyDescent="0.25">
      <c r="E175" s="425" t="s">
        <v>252</v>
      </c>
      <c r="F175" s="125">
        <v>1500</v>
      </c>
      <c r="G175" s="117">
        <v>193000</v>
      </c>
      <c r="H175" s="644">
        <v>245000</v>
      </c>
      <c r="I175" s="647">
        <v>1890000</v>
      </c>
      <c r="J175" s="329">
        <f t="shared" si="8"/>
        <v>0.10211640211640212</v>
      </c>
      <c r="K175" s="656">
        <f t="shared" si="9"/>
        <v>0.12962962962962962</v>
      </c>
      <c r="L175" s="117">
        <v>286315500</v>
      </c>
      <c r="M175" s="329">
        <f t="shared" si="10"/>
        <v>153.17460317460319</v>
      </c>
      <c r="N175" s="142">
        <f t="shared" si="11"/>
        <v>21656.6415647592</v>
      </c>
    </row>
    <row r="176" spans="5:14" s="51" customFormat="1" x14ac:dyDescent="0.25">
      <c r="E176" s="425" t="s">
        <v>252</v>
      </c>
      <c r="F176" s="125">
        <v>10000</v>
      </c>
      <c r="G176" s="117">
        <v>195000</v>
      </c>
      <c r="H176" s="644">
        <v>245000</v>
      </c>
      <c r="I176" s="647">
        <v>1890000</v>
      </c>
      <c r="J176" s="329">
        <f t="shared" si="8"/>
        <v>0.10317460317460317</v>
      </c>
      <c r="K176" s="656">
        <f t="shared" si="9"/>
        <v>0.12962962962962962</v>
      </c>
      <c r="L176" s="117">
        <v>1928550000</v>
      </c>
      <c r="M176" s="329">
        <f t="shared" si="10"/>
        <v>1031.7460317460316</v>
      </c>
      <c r="N176" s="142">
        <f t="shared" si="11"/>
        <v>22688.387596505232</v>
      </c>
    </row>
    <row r="177" spans="5:14" s="51" customFormat="1" x14ac:dyDescent="0.25">
      <c r="E177" s="425" t="s">
        <v>253</v>
      </c>
      <c r="F177" s="125">
        <v>10000</v>
      </c>
      <c r="G177" s="117">
        <v>200000</v>
      </c>
      <c r="H177" s="644">
        <v>230000</v>
      </c>
      <c r="I177" s="645">
        <v>1882000</v>
      </c>
      <c r="J177" s="329">
        <f t="shared" si="8"/>
        <v>0.10626992561105207</v>
      </c>
      <c r="K177" s="656">
        <f t="shared" si="9"/>
        <v>0.12221041445270989</v>
      </c>
      <c r="L177" s="117">
        <v>1978000000</v>
      </c>
      <c r="M177" s="329">
        <f t="shared" si="10"/>
        <v>1062.6992561105208</v>
      </c>
      <c r="N177" s="142">
        <f>N176+M177</f>
        <v>23751.086852615754</v>
      </c>
    </row>
    <row r="178" spans="5:14" s="51" customFormat="1" x14ac:dyDescent="0.25">
      <c r="E178" s="425" t="s">
        <v>265</v>
      </c>
      <c r="F178" s="125">
        <v>20</v>
      </c>
      <c r="G178" s="117">
        <v>245000</v>
      </c>
      <c r="H178" s="644">
        <v>265000</v>
      </c>
      <c r="I178" s="645">
        <v>2369032.8199999998</v>
      </c>
      <c r="J178" s="329">
        <f t="shared" si="8"/>
        <v>0.10341773146055444</v>
      </c>
      <c r="K178" s="656">
        <f t="shared" si="9"/>
        <v>0.11185999525325277</v>
      </c>
      <c r="L178" s="117">
        <v>4846100</v>
      </c>
      <c r="M178" s="329">
        <f t="shared" si="10"/>
        <v>2.0683546292110888</v>
      </c>
      <c r="N178" s="142">
        <f t="shared" ref="N178:N196" si="12">N177+M178</f>
        <v>23753.155207244963</v>
      </c>
    </row>
    <row r="179" spans="5:14" s="51" customFormat="1" x14ac:dyDescent="0.25">
      <c r="E179" s="425" t="s">
        <v>265</v>
      </c>
      <c r="F179" s="125">
        <v>890</v>
      </c>
      <c r="G179" s="117">
        <v>240000</v>
      </c>
      <c r="H179" s="644">
        <v>265000</v>
      </c>
      <c r="I179" s="645">
        <v>2369032.8199999998</v>
      </c>
      <c r="J179" s="329">
        <f t="shared" si="8"/>
        <v>0.10130716551237987</v>
      </c>
      <c r="K179" s="656">
        <f t="shared" si="9"/>
        <v>0.11185999525325277</v>
      </c>
      <c r="L179" s="117">
        <v>211250400</v>
      </c>
      <c r="M179" s="329">
        <f t="shared" si="10"/>
        <v>90.163377306018077</v>
      </c>
      <c r="N179" s="142">
        <f t="shared" si="12"/>
        <v>23843.31858455098</v>
      </c>
    </row>
    <row r="180" spans="5:14" s="51" customFormat="1" x14ac:dyDescent="0.25">
      <c r="E180" s="425" t="s">
        <v>265</v>
      </c>
      <c r="F180" s="125">
        <v>200</v>
      </c>
      <c r="G180" s="117">
        <v>240000</v>
      </c>
      <c r="H180" s="644">
        <v>265000</v>
      </c>
      <c r="I180" s="645">
        <v>2369032.8199999998</v>
      </c>
      <c r="J180" s="329">
        <f t="shared" si="8"/>
        <v>0.10130716551237987</v>
      </c>
      <c r="K180" s="656">
        <f t="shared" si="9"/>
        <v>0.11185999525325277</v>
      </c>
      <c r="L180" s="117">
        <v>47472000</v>
      </c>
      <c r="M180" s="329">
        <f t="shared" si="10"/>
        <v>20.261433102475973</v>
      </c>
      <c r="N180" s="142">
        <f t="shared" si="12"/>
        <v>23863.580017653454</v>
      </c>
    </row>
    <row r="181" spans="5:14" s="51" customFormat="1" x14ac:dyDescent="0.25">
      <c r="E181" s="425" t="s">
        <v>265</v>
      </c>
      <c r="F181" s="125">
        <v>123</v>
      </c>
      <c r="G181" s="117">
        <v>240000</v>
      </c>
      <c r="H181" s="644">
        <v>265000</v>
      </c>
      <c r="I181" s="645">
        <v>2369032.8199999998</v>
      </c>
      <c r="J181" s="329">
        <f t="shared" si="8"/>
        <v>0.10130716551237987</v>
      </c>
      <c r="K181" s="656">
        <f t="shared" si="9"/>
        <v>0.11185999525325277</v>
      </c>
      <c r="L181" s="117">
        <v>29195280</v>
      </c>
      <c r="M181" s="329">
        <f t="shared" si="10"/>
        <v>12.460781358022723</v>
      </c>
      <c r="N181" s="142">
        <f t="shared" si="12"/>
        <v>23876.040799011476</v>
      </c>
    </row>
    <row r="182" spans="5:14" s="51" customFormat="1" x14ac:dyDescent="0.25">
      <c r="E182" s="425" t="s">
        <v>265</v>
      </c>
      <c r="F182" s="125">
        <v>19</v>
      </c>
      <c r="G182" s="117">
        <v>242000</v>
      </c>
      <c r="H182" s="644">
        <v>265000</v>
      </c>
      <c r="I182" s="645">
        <v>2369032.8199999998</v>
      </c>
      <c r="J182" s="329">
        <f t="shared" si="8"/>
        <v>0.10215139189164969</v>
      </c>
      <c r="K182" s="656">
        <f t="shared" si="9"/>
        <v>0.11185999525325277</v>
      </c>
      <c r="L182" s="117">
        <v>4547422</v>
      </c>
      <c r="M182" s="329">
        <f t="shared" si="10"/>
        <v>1.9408764459413441</v>
      </c>
      <c r="N182" s="142">
        <f t="shared" si="12"/>
        <v>23877.981675457417</v>
      </c>
    </row>
    <row r="183" spans="5:14" s="51" customFormat="1" x14ac:dyDescent="0.25">
      <c r="E183" s="425" t="s">
        <v>265</v>
      </c>
      <c r="F183" s="125">
        <v>92</v>
      </c>
      <c r="G183" s="117">
        <v>242000</v>
      </c>
      <c r="H183" s="644">
        <v>265000</v>
      </c>
      <c r="I183" s="645">
        <v>2369032.8199999998</v>
      </c>
      <c r="J183" s="329">
        <f t="shared" si="8"/>
        <v>0.10215139189164969</v>
      </c>
      <c r="K183" s="656">
        <f t="shared" si="9"/>
        <v>0.11185999525325277</v>
      </c>
      <c r="L183" s="117">
        <v>22019096</v>
      </c>
      <c r="M183" s="329">
        <f t="shared" si="10"/>
        <v>9.3979280540317713</v>
      </c>
      <c r="N183" s="142">
        <f t="shared" si="12"/>
        <v>23887.37960351145</v>
      </c>
    </row>
    <row r="184" spans="5:14" s="51" customFormat="1" x14ac:dyDescent="0.25">
      <c r="E184" s="425" t="s">
        <v>265</v>
      </c>
      <c r="F184" s="125">
        <v>5</v>
      </c>
      <c r="G184" s="117">
        <v>242000</v>
      </c>
      <c r="H184" s="644">
        <v>265000</v>
      </c>
      <c r="I184" s="645">
        <v>2369032.8199999998</v>
      </c>
      <c r="J184" s="329">
        <f t="shared" si="8"/>
        <v>0.10215139189164969</v>
      </c>
      <c r="K184" s="656">
        <f t="shared" si="9"/>
        <v>0.11185999525325277</v>
      </c>
      <c r="L184" s="117">
        <v>1196690</v>
      </c>
      <c r="M184" s="329">
        <f t="shared" si="10"/>
        <v>0.51075695945824851</v>
      </c>
      <c r="N184" s="142">
        <f t="shared" si="12"/>
        <v>23887.890360470908</v>
      </c>
    </row>
    <row r="185" spans="5:14" s="51" customFormat="1" x14ac:dyDescent="0.25">
      <c r="E185" s="425" t="s">
        <v>265</v>
      </c>
      <c r="F185" s="125">
        <v>89</v>
      </c>
      <c r="G185" s="117">
        <v>242000</v>
      </c>
      <c r="H185" s="644">
        <v>265000</v>
      </c>
      <c r="I185" s="645">
        <v>2369032.8199999998</v>
      </c>
      <c r="J185" s="329">
        <f t="shared" si="8"/>
        <v>0.10215139189164969</v>
      </c>
      <c r="K185" s="656">
        <f t="shared" si="9"/>
        <v>0.11185999525325277</v>
      </c>
      <c r="L185" s="117">
        <v>21301082</v>
      </c>
      <c r="M185" s="329">
        <f t="shared" si="10"/>
        <v>9.0914738783568225</v>
      </c>
      <c r="N185" s="142">
        <f t="shared" si="12"/>
        <v>23896.981834349266</v>
      </c>
    </row>
    <row r="186" spans="5:14" s="51" customFormat="1" x14ac:dyDescent="0.25">
      <c r="E186" s="425" t="s">
        <v>268</v>
      </c>
      <c r="F186" s="125">
        <v>210</v>
      </c>
      <c r="G186" s="117">
        <v>469000</v>
      </c>
      <c r="H186" s="644">
        <v>600000</v>
      </c>
      <c r="I186" s="645">
        <v>2900823.01</v>
      </c>
      <c r="J186" s="329">
        <f t="shared" si="8"/>
        <v>0.16167825420000376</v>
      </c>
      <c r="K186" s="656">
        <f t="shared" si="9"/>
        <v>0.20683785185501546</v>
      </c>
      <c r="L186" s="117">
        <v>97406610</v>
      </c>
      <c r="M186" s="329">
        <f t="shared" si="10"/>
        <v>33.952433382000791</v>
      </c>
      <c r="N186" s="142">
        <f t="shared" si="12"/>
        <v>23930.934267731267</v>
      </c>
    </row>
    <row r="187" spans="5:14" s="51" customFormat="1" x14ac:dyDescent="0.25">
      <c r="E187" s="425" t="s">
        <v>268</v>
      </c>
      <c r="F187" s="125">
        <v>500</v>
      </c>
      <c r="G187" s="117">
        <v>469000</v>
      </c>
      <c r="H187" s="644">
        <v>600000</v>
      </c>
      <c r="I187" s="645">
        <v>2900823.01</v>
      </c>
      <c r="J187" s="329">
        <f t="shared" ref="J187:J209" si="13">G187/I187</f>
        <v>0.16167825420000376</v>
      </c>
      <c r="K187" s="656">
        <f t="shared" si="9"/>
        <v>0.20683785185501546</v>
      </c>
      <c r="L187" s="117">
        <v>231920500</v>
      </c>
      <c r="M187" s="329">
        <f t="shared" si="10"/>
        <v>80.839127100001875</v>
      </c>
      <c r="N187" s="142">
        <f t="shared" si="12"/>
        <v>24011.773394831271</v>
      </c>
    </row>
    <row r="188" spans="5:14" s="51" customFormat="1" x14ac:dyDescent="0.25">
      <c r="E188" s="425" t="s">
        <v>268</v>
      </c>
      <c r="F188" s="125">
        <v>1000</v>
      </c>
      <c r="G188" s="117">
        <v>469000</v>
      </c>
      <c r="H188" s="644">
        <v>600000</v>
      </c>
      <c r="I188" s="645">
        <v>2900823.01</v>
      </c>
      <c r="J188" s="329">
        <f t="shared" si="13"/>
        <v>0.16167825420000376</v>
      </c>
      <c r="K188" s="656">
        <f t="shared" si="9"/>
        <v>0.20683785185501546</v>
      </c>
      <c r="L188" s="117">
        <v>463841000</v>
      </c>
      <c r="M188" s="329">
        <f t="shared" si="10"/>
        <v>161.67825420000375</v>
      </c>
      <c r="N188" s="142">
        <f t="shared" si="12"/>
        <v>24173.451649031274</v>
      </c>
    </row>
    <row r="189" spans="5:14" s="51" customFormat="1" x14ac:dyDescent="0.25">
      <c r="E189" s="425" t="s">
        <v>268</v>
      </c>
      <c r="F189" s="125">
        <v>2000</v>
      </c>
      <c r="G189" s="117">
        <v>469000</v>
      </c>
      <c r="H189" s="644">
        <v>600000</v>
      </c>
      <c r="I189" s="645">
        <v>2900823.01</v>
      </c>
      <c r="J189" s="329">
        <f t="shared" si="13"/>
        <v>0.16167825420000376</v>
      </c>
      <c r="K189" s="656">
        <f t="shared" si="9"/>
        <v>0.20683785185501546</v>
      </c>
      <c r="L189" s="117">
        <v>927682000</v>
      </c>
      <c r="M189" s="329">
        <f t="shared" si="10"/>
        <v>323.3565084000075</v>
      </c>
      <c r="N189" s="142">
        <f t="shared" si="12"/>
        <v>24496.808157431282</v>
      </c>
    </row>
    <row r="190" spans="5:14" s="51" customFormat="1" x14ac:dyDescent="0.25">
      <c r="E190" s="425" t="s">
        <v>268</v>
      </c>
      <c r="F190" s="125">
        <v>20</v>
      </c>
      <c r="G190" s="117">
        <v>469000</v>
      </c>
      <c r="H190" s="644">
        <v>600000</v>
      </c>
      <c r="I190" s="645">
        <v>2900823.01</v>
      </c>
      <c r="J190" s="329">
        <f t="shared" si="13"/>
        <v>0.16167825420000376</v>
      </c>
      <c r="K190" s="656">
        <f t="shared" si="9"/>
        <v>0.20683785185501546</v>
      </c>
      <c r="L190" s="117">
        <v>9276820</v>
      </c>
      <c r="M190" s="329">
        <f t="shared" si="10"/>
        <v>3.2335650840000749</v>
      </c>
      <c r="N190" s="142">
        <f t="shared" si="12"/>
        <v>24500.041722515281</v>
      </c>
    </row>
    <row r="191" spans="5:14" s="51" customFormat="1" x14ac:dyDescent="0.25">
      <c r="E191" s="425" t="s">
        <v>268</v>
      </c>
      <c r="F191" s="125">
        <v>1</v>
      </c>
      <c r="G191" s="117">
        <v>469000</v>
      </c>
      <c r="H191" s="644">
        <v>600000</v>
      </c>
      <c r="I191" s="645">
        <v>2900823.01</v>
      </c>
      <c r="J191" s="329">
        <f t="shared" si="13"/>
        <v>0.16167825420000376</v>
      </c>
      <c r="K191" s="656">
        <f t="shared" si="9"/>
        <v>0.20683785185501546</v>
      </c>
      <c r="L191" s="117">
        <v>463841</v>
      </c>
      <c r="M191" s="329">
        <f t="shared" si="10"/>
        <v>0.16167825420000376</v>
      </c>
      <c r="N191" s="142">
        <f t="shared" si="12"/>
        <v>24500.203400769482</v>
      </c>
    </row>
    <row r="192" spans="5:14" s="51" customFormat="1" x14ac:dyDescent="0.25">
      <c r="E192" s="425" t="s">
        <v>268</v>
      </c>
      <c r="F192" s="125">
        <v>2000</v>
      </c>
      <c r="G192" s="117">
        <v>469000</v>
      </c>
      <c r="H192" s="644">
        <v>600000</v>
      </c>
      <c r="I192" s="645">
        <v>2900823.01</v>
      </c>
      <c r="J192" s="329">
        <f t="shared" si="13"/>
        <v>0.16167825420000376</v>
      </c>
      <c r="K192" s="656">
        <f t="shared" si="9"/>
        <v>0.20683785185501546</v>
      </c>
      <c r="L192" s="117">
        <v>927682000</v>
      </c>
      <c r="M192" s="329">
        <f t="shared" si="10"/>
        <v>323.3565084000075</v>
      </c>
      <c r="N192" s="142">
        <f t="shared" si="12"/>
        <v>24823.559909169489</v>
      </c>
    </row>
    <row r="193" spans="5:14" s="51" customFormat="1" x14ac:dyDescent="0.25">
      <c r="E193" s="425" t="s">
        <v>268</v>
      </c>
      <c r="F193" s="125">
        <v>400</v>
      </c>
      <c r="G193" s="117">
        <v>469000</v>
      </c>
      <c r="H193" s="644">
        <v>600000</v>
      </c>
      <c r="I193" s="645">
        <v>2900823.01</v>
      </c>
      <c r="J193" s="329">
        <f t="shared" si="13"/>
        <v>0.16167825420000376</v>
      </c>
      <c r="K193" s="656">
        <f t="shared" si="9"/>
        <v>0.20683785185501546</v>
      </c>
      <c r="L193" s="117">
        <v>185536400</v>
      </c>
      <c r="M193" s="329">
        <f t="shared" si="10"/>
        <v>64.671301680001505</v>
      </c>
      <c r="N193" s="142">
        <f t="shared" si="12"/>
        <v>24888.231210849492</v>
      </c>
    </row>
    <row r="194" spans="5:14" s="51" customFormat="1" x14ac:dyDescent="0.25">
      <c r="E194" s="425" t="s">
        <v>268</v>
      </c>
      <c r="F194" s="125">
        <v>34</v>
      </c>
      <c r="G194" s="117">
        <v>470000</v>
      </c>
      <c r="H194" s="644">
        <v>600000</v>
      </c>
      <c r="I194" s="645">
        <v>2900823.01</v>
      </c>
      <c r="J194" s="329">
        <f t="shared" si="13"/>
        <v>0.16202298395309545</v>
      </c>
      <c r="K194" s="656">
        <f t="shared" si="9"/>
        <v>0.20683785185501546</v>
      </c>
      <c r="L194" s="117">
        <v>15804220</v>
      </c>
      <c r="M194" s="329">
        <f t="shared" si="10"/>
        <v>5.5087814544052449</v>
      </c>
      <c r="N194" s="142">
        <f t="shared" si="12"/>
        <v>24893.739992303897</v>
      </c>
    </row>
    <row r="195" spans="5:14" s="51" customFormat="1" x14ac:dyDescent="0.25">
      <c r="E195" s="425" t="s">
        <v>268</v>
      </c>
      <c r="F195" s="125">
        <v>201</v>
      </c>
      <c r="G195" s="117">
        <v>475000</v>
      </c>
      <c r="H195" s="644">
        <v>600000</v>
      </c>
      <c r="I195" s="645">
        <v>2900823.01</v>
      </c>
      <c r="J195" s="329">
        <f t="shared" si="13"/>
        <v>0.16374663271855391</v>
      </c>
      <c r="K195" s="656">
        <f t="shared" ref="K195:K209" si="14">H195/I195</f>
        <v>0.20683785185501546</v>
      </c>
      <c r="L195" s="117">
        <v>94424775</v>
      </c>
      <c r="M195" s="329">
        <f t="shared" ref="M195:M196" si="15">F195*J195</f>
        <v>32.913073176429336</v>
      </c>
      <c r="N195" s="142">
        <f t="shared" si="12"/>
        <v>24926.653065480328</v>
      </c>
    </row>
    <row r="196" spans="5:14" s="51" customFormat="1" x14ac:dyDescent="0.25">
      <c r="E196" s="425" t="s">
        <v>269</v>
      </c>
      <c r="F196" s="125">
        <v>6</v>
      </c>
      <c r="G196" s="117">
        <v>520000</v>
      </c>
      <c r="H196" s="644">
        <v>659000</v>
      </c>
      <c r="I196" s="645">
        <v>2900823.01</v>
      </c>
      <c r="J196" s="329">
        <f t="shared" si="13"/>
        <v>0.17925947160768008</v>
      </c>
      <c r="K196" s="656">
        <f t="shared" si="14"/>
        <v>0.22717690728742532</v>
      </c>
      <c r="L196" s="117">
        <v>3085680</v>
      </c>
      <c r="M196" s="329">
        <f t="shared" si="15"/>
        <v>1.0755568296460805</v>
      </c>
      <c r="N196" s="142">
        <f t="shared" si="12"/>
        <v>24927.728622309973</v>
      </c>
    </row>
    <row r="197" spans="5:14" s="51" customFormat="1" x14ac:dyDescent="0.25">
      <c r="E197" s="425" t="s">
        <v>272</v>
      </c>
      <c r="F197" s="125">
        <v>1</v>
      </c>
      <c r="G197" s="117">
        <v>515000</v>
      </c>
      <c r="H197" s="644">
        <v>725000</v>
      </c>
      <c r="I197" s="645">
        <v>2887384.04</v>
      </c>
      <c r="J197" s="329">
        <f t="shared" si="13"/>
        <v>0.17836214125503028</v>
      </c>
      <c r="K197" s="656">
        <f t="shared" si="14"/>
        <v>0.25109233477649895</v>
      </c>
      <c r="L197" s="117">
        <v>509335</v>
      </c>
      <c r="M197" s="329">
        <f t="shared" ref="M197:M209" si="16">F197*J197</f>
        <v>0.17836214125503028</v>
      </c>
      <c r="N197" s="142">
        <f t="shared" ref="N197:N209" si="17">N196+M197</f>
        <v>24927.906984451227</v>
      </c>
    </row>
    <row r="198" spans="5:14" s="51" customFormat="1" x14ac:dyDescent="0.25">
      <c r="E198" s="425" t="s">
        <v>272</v>
      </c>
      <c r="F198" s="125">
        <v>6</v>
      </c>
      <c r="G198" s="117">
        <v>510000</v>
      </c>
      <c r="H198" s="644">
        <v>725000</v>
      </c>
      <c r="I198" s="645">
        <v>2887384.04</v>
      </c>
      <c r="J198" s="329">
        <f t="shared" si="13"/>
        <v>0.17663046998070961</v>
      </c>
      <c r="K198" s="656">
        <f t="shared" si="14"/>
        <v>0.25109233477649895</v>
      </c>
      <c r="L198" s="117">
        <v>3026340</v>
      </c>
      <c r="M198" s="329">
        <f t="shared" si="16"/>
        <v>1.0597828198842576</v>
      </c>
      <c r="N198" s="142">
        <f t="shared" si="17"/>
        <v>24928.966767271111</v>
      </c>
    </row>
    <row r="199" spans="5:14" s="51" customFormat="1" x14ac:dyDescent="0.25">
      <c r="E199" s="425" t="s">
        <v>272</v>
      </c>
      <c r="F199" s="125">
        <v>250</v>
      </c>
      <c r="G199" s="117">
        <v>510000</v>
      </c>
      <c r="H199" s="644">
        <v>725000</v>
      </c>
      <c r="I199" s="645">
        <v>2887384.04</v>
      </c>
      <c r="J199" s="329">
        <f t="shared" si="13"/>
        <v>0.17663046998070961</v>
      </c>
      <c r="K199" s="656">
        <f t="shared" si="14"/>
        <v>0.25109233477649895</v>
      </c>
      <c r="L199" s="117">
        <v>126097500</v>
      </c>
      <c r="M199" s="329">
        <f t="shared" si="16"/>
        <v>44.157617495177405</v>
      </c>
      <c r="N199" s="142">
        <f t="shared" si="17"/>
        <v>24973.124384766288</v>
      </c>
    </row>
    <row r="200" spans="5:14" s="51" customFormat="1" x14ac:dyDescent="0.25">
      <c r="E200" s="425" t="s">
        <v>272</v>
      </c>
      <c r="F200" s="125">
        <v>1000</v>
      </c>
      <c r="G200" s="117">
        <v>500000</v>
      </c>
      <c r="H200" s="644">
        <v>725000</v>
      </c>
      <c r="I200" s="645">
        <v>2887384.04</v>
      </c>
      <c r="J200" s="329">
        <f t="shared" si="13"/>
        <v>0.17316712743206822</v>
      </c>
      <c r="K200" s="656">
        <f t="shared" si="14"/>
        <v>0.25109233477649895</v>
      </c>
      <c r="L200" s="117">
        <v>494500000</v>
      </c>
      <c r="M200" s="329">
        <f t="shared" si="16"/>
        <v>173.16712743206821</v>
      </c>
      <c r="N200" s="142">
        <f t="shared" si="17"/>
        <v>25146.291512198357</v>
      </c>
    </row>
    <row r="201" spans="5:14" s="51" customFormat="1" x14ac:dyDescent="0.25">
      <c r="E201" s="425" t="s">
        <v>272</v>
      </c>
      <c r="F201" s="125">
        <v>4000</v>
      </c>
      <c r="G201" s="117">
        <v>500000</v>
      </c>
      <c r="H201" s="644">
        <v>725000</v>
      </c>
      <c r="I201" s="645">
        <v>2887384.04</v>
      </c>
      <c r="J201" s="329">
        <f t="shared" si="13"/>
        <v>0.17316712743206822</v>
      </c>
      <c r="K201" s="656">
        <f t="shared" si="14"/>
        <v>0.25109233477649895</v>
      </c>
      <c r="L201" s="117">
        <v>1978000000</v>
      </c>
      <c r="M201" s="329">
        <f t="shared" si="16"/>
        <v>692.66850972827285</v>
      </c>
      <c r="N201" s="142">
        <f t="shared" si="17"/>
        <v>25838.960021926629</v>
      </c>
    </row>
    <row r="202" spans="5:14" s="51" customFormat="1" x14ac:dyDescent="0.25">
      <c r="E202" s="425" t="s">
        <v>272</v>
      </c>
      <c r="F202" s="125">
        <v>423</v>
      </c>
      <c r="G202" s="117">
        <v>510000</v>
      </c>
      <c r="H202" s="644">
        <v>725000</v>
      </c>
      <c r="I202" s="645">
        <v>2887384.04</v>
      </c>
      <c r="J202" s="329">
        <f t="shared" si="13"/>
        <v>0.17663046998070961</v>
      </c>
      <c r="K202" s="656">
        <f t="shared" si="14"/>
        <v>0.25109233477649895</v>
      </c>
      <c r="L202" s="117">
        <v>213356970</v>
      </c>
      <c r="M202" s="329">
        <f t="shared" si="16"/>
        <v>74.714688801840168</v>
      </c>
      <c r="N202" s="142">
        <f t="shared" si="17"/>
        <v>25913.674710728468</v>
      </c>
    </row>
    <row r="203" spans="5:14" s="51" customFormat="1" x14ac:dyDescent="0.25">
      <c r="E203" s="425" t="s">
        <v>272</v>
      </c>
      <c r="F203" s="125">
        <v>460</v>
      </c>
      <c r="G203" s="117">
        <v>480000</v>
      </c>
      <c r="H203" s="644">
        <v>725000</v>
      </c>
      <c r="I203" s="645">
        <v>2887384.04</v>
      </c>
      <c r="J203" s="329">
        <f t="shared" si="13"/>
        <v>0.16624044233478549</v>
      </c>
      <c r="K203" s="656">
        <f t="shared" si="14"/>
        <v>0.25109233477649895</v>
      </c>
      <c r="L203" s="117">
        <v>218371200</v>
      </c>
      <c r="M203" s="329">
        <f t="shared" si="16"/>
        <v>76.470603474001322</v>
      </c>
      <c r="N203" s="142">
        <f t="shared" si="17"/>
        <v>25990.145314202469</v>
      </c>
    </row>
    <row r="204" spans="5:14" s="51" customFormat="1" x14ac:dyDescent="0.25">
      <c r="E204" s="425" t="s">
        <v>272</v>
      </c>
      <c r="F204" s="125">
        <v>3800</v>
      </c>
      <c r="G204" s="117">
        <v>480000</v>
      </c>
      <c r="H204" s="644">
        <v>725000</v>
      </c>
      <c r="I204" s="645">
        <v>2887384.04</v>
      </c>
      <c r="J204" s="329">
        <f t="shared" si="13"/>
        <v>0.16624044233478549</v>
      </c>
      <c r="K204" s="656">
        <f t="shared" si="14"/>
        <v>0.25109233477649895</v>
      </c>
      <c r="L204" s="117">
        <v>1803936000</v>
      </c>
      <c r="M204" s="329">
        <f t="shared" si="16"/>
        <v>631.71368087218491</v>
      </c>
      <c r="N204" s="142">
        <f t="shared" si="17"/>
        <v>26621.858995074654</v>
      </c>
    </row>
    <row r="205" spans="5:14" s="51" customFormat="1" x14ac:dyDescent="0.25">
      <c r="E205" s="425" t="s">
        <v>272</v>
      </c>
      <c r="F205" s="125">
        <v>123</v>
      </c>
      <c r="G205" s="117">
        <v>501000</v>
      </c>
      <c r="H205" s="644">
        <v>725000</v>
      </c>
      <c r="I205" s="645">
        <v>2887384.04</v>
      </c>
      <c r="J205" s="329">
        <f t="shared" si="13"/>
        <v>0.17351346168693238</v>
      </c>
      <c r="K205" s="656">
        <f t="shared" si="14"/>
        <v>0.25109233477649895</v>
      </c>
      <c r="L205" s="117">
        <v>60945147</v>
      </c>
      <c r="M205" s="329">
        <f t="shared" si="16"/>
        <v>21.342155787492683</v>
      </c>
      <c r="N205" s="142">
        <f t="shared" si="17"/>
        <v>26643.201150862147</v>
      </c>
    </row>
    <row r="206" spans="5:14" s="51" customFormat="1" x14ac:dyDescent="0.25">
      <c r="E206" s="425" t="s">
        <v>272</v>
      </c>
      <c r="F206" s="125">
        <v>100</v>
      </c>
      <c r="G206" s="117">
        <v>481000</v>
      </c>
      <c r="H206" s="644">
        <v>725000</v>
      </c>
      <c r="I206" s="645">
        <v>2887384.04</v>
      </c>
      <c r="J206" s="329">
        <f t="shared" si="13"/>
        <v>0.16658677658964963</v>
      </c>
      <c r="K206" s="656">
        <f t="shared" si="14"/>
        <v>0.25109233477649895</v>
      </c>
      <c r="L206" s="117">
        <v>47570900</v>
      </c>
      <c r="M206" s="329">
        <f t="shared" si="16"/>
        <v>16.658677658964962</v>
      </c>
      <c r="N206" s="142">
        <f t="shared" si="17"/>
        <v>26659.859828521112</v>
      </c>
    </row>
    <row r="207" spans="5:14" s="51" customFormat="1" x14ac:dyDescent="0.25">
      <c r="E207" s="425" t="s">
        <v>272</v>
      </c>
      <c r="F207" s="125">
        <v>4000</v>
      </c>
      <c r="G207" s="117">
        <v>480000</v>
      </c>
      <c r="H207" s="644">
        <v>725000</v>
      </c>
      <c r="I207" s="645">
        <v>2887384.04</v>
      </c>
      <c r="J207" s="329">
        <f t="shared" si="13"/>
        <v>0.16624044233478549</v>
      </c>
      <c r="K207" s="656">
        <f t="shared" si="14"/>
        <v>0.25109233477649895</v>
      </c>
      <c r="L207" s="117">
        <v>1898880000</v>
      </c>
      <c r="M207" s="329">
        <f t="shared" si="16"/>
        <v>664.96176933914194</v>
      </c>
      <c r="N207" s="142">
        <f t="shared" si="17"/>
        <v>27324.821597860253</v>
      </c>
    </row>
    <row r="208" spans="5:14" s="51" customFormat="1" x14ac:dyDescent="0.25">
      <c r="E208" s="425" t="s">
        <v>272</v>
      </c>
      <c r="F208" s="125">
        <v>1000</v>
      </c>
      <c r="G208" s="117">
        <v>481000</v>
      </c>
      <c r="H208" s="644">
        <v>725000</v>
      </c>
      <c r="I208" s="645">
        <v>2887384.04</v>
      </c>
      <c r="J208" s="329">
        <f t="shared" si="13"/>
        <v>0.16658677658964963</v>
      </c>
      <c r="K208" s="656">
        <f t="shared" si="14"/>
        <v>0.25109233477649895</v>
      </c>
      <c r="L208" s="117">
        <v>475709000</v>
      </c>
      <c r="M208" s="329">
        <f t="shared" si="16"/>
        <v>166.58677658964962</v>
      </c>
      <c r="N208" s="142">
        <f t="shared" si="17"/>
        <v>27491.408374449904</v>
      </c>
    </row>
    <row r="209" spans="5:14" s="51" customFormat="1" x14ac:dyDescent="0.25">
      <c r="E209" s="425" t="s">
        <v>272</v>
      </c>
      <c r="F209" s="125">
        <v>250</v>
      </c>
      <c r="G209" s="117">
        <v>490000</v>
      </c>
      <c r="H209" s="644">
        <v>725000</v>
      </c>
      <c r="I209" s="645">
        <v>2887384.04</v>
      </c>
      <c r="J209" s="329">
        <f t="shared" si="13"/>
        <v>0.16970378488342686</v>
      </c>
      <c r="K209" s="656">
        <f t="shared" si="14"/>
        <v>0.25109233477649895</v>
      </c>
      <c r="L209" s="117">
        <v>121152500</v>
      </c>
      <c r="M209" s="329">
        <f t="shared" si="16"/>
        <v>42.425946220856716</v>
      </c>
      <c r="N209" s="142">
        <f t="shared" si="17"/>
        <v>27533.834320670761</v>
      </c>
    </row>
    <row r="210" spans="5:14" s="51" customFormat="1" x14ac:dyDescent="0.25">
      <c r="E210" s="562"/>
      <c r="F210" s="447"/>
      <c r="G210" s="426"/>
      <c r="H210" s="640"/>
      <c r="I210" s="650"/>
      <c r="J210" s="447"/>
      <c r="K210" s="654"/>
      <c r="L210" s="426"/>
      <c r="M210" s="447"/>
      <c r="N210" s="426"/>
    </row>
    <row r="211" spans="5:14" s="51" customFormat="1" x14ac:dyDescent="0.25">
      <c r="E211" s="563" t="s">
        <v>158</v>
      </c>
      <c r="F211" s="548">
        <f>SUM(F2:F210)</f>
        <v>213765</v>
      </c>
      <c r="G211" s="546"/>
      <c r="H211" s="639"/>
      <c r="I211" s="651" t="s">
        <v>261</v>
      </c>
      <c r="J211" s="547">
        <f>AVERAGE(J2:J209)</f>
        <v>0.16362181604086962</v>
      </c>
      <c r="K211" s="655"/>
      <c r="L211" s="546"/>
      <c r="M211" s="547"/>
      <c r="N211" s="546"/>
    </row>
    <row r="212" spans="5:14" s="51" customFormat="1" x14ac:dyDescent="0.25">
      <c r="E212" s="562"/>
      <c r="F212" s="447"/>
      <c r="G212" s="426"/>
      <c r="H212" s="640"/>
      <c r="I212" s="650"/>
      <c r="J212" s="447"/>
      <c r="K212" s="654"/>
      <c r="L212" s="426"/>
      <c r="M212" s="447"/>
      <c r="N212" s="426"/>
    </row>
    <row r="213" spans="5:14" s="51" customFormat="1" x14ac:dyDescent="0.25">
      <c r="E213" s="562"/>
      <c r="F213" s="447"/>
      <c r="G213" s="426"/>
      <c r="H213" s="640"/>
      <c r="I213" s="650"/>
      <c r="J213" s="447"/>
      <c r="K213" s="654"/>
      <c r="L213" s="426"/>
      <c r="M213" s="447"/>
      <c r="N213" s="426"/>
    </row>
    <row r="214" spans="5:14" s="51" customFormat="1" x14ac:dyDescent="0.25">
      <c r="E214" s="562"/>
      <c r="F214" s="447"/>
      <c r="G214" s="426"/>
      <c r="H214" s="640"/>
      <c r="I214" s="650"/>
      <c r="J214" s="447"/>
      <c r="K214" s="654"/>
      <c r="L214" s="426"/>
      <c r="M214" s="447"/>
      <c r="N214" s="426"/>
    </row>
    <row r="215" spans="5:14" s="51" customFormat="1" x14ac:dyDescent="0.25">
      <c r="E215" s="562"/>
      <c r="F215" s="447"/>
      <c r="G215" s="426"/>
      <c r="H215" s="640"/>
      <c r="I215" s="650"/>
      <c r="J215" s="447"/>
      <c r="K215" s="654"/>
      <c r="L215" s="426"/>
      <c r="M215" s="447"/>
      <c r="N215" s="426"/>
    </row>
    <row r="216" spans="5:14" s="51" customFormat="1" x14ac:dyDescent="0.25">
      <c r="E216" s="562"/>
      <c r="F216" s="447"/>
      <c r="G216" s="426"/>
      <c r="H216" s="640"/>
      <c r="I216" s="650"/>
      <c r="J216" s="447"/>
      <c r="K216" s="654"/>
      <c r="L216" s="426"/>
      <c r="M216" s="447"/>
      <c r="N216" s="426"/>
    </row>
    <row r="217" spans="5:14" s="51" customFormat="1" x14ac:dyDescent="0.25">
      <c r="E217" s="562"/>
      <c r="F217" s="447"/>
      <c r="G217" s="426"/>
      <c r="H217" s="640"/>
      <c r="I217" s="650"/>
      <c r="J217" s="447"/>
      <c r="K217" s="654"/>
      <c r="L217" s="426"/>
      <c r="M217" s="447"/>
      <c r="N217" s="426"/>
    </row>
    <row r="218" spans="5:14" s="51" customFormat="1" x14ac:dyDescent="0.25">
      <c r="E218" s="562"/>
      <c r="F218" s="447"/>
      <c r="G218" s="426"/>
      <c r="H218" s="640"/>
      <c r="I218" s="650"/>
      <c r="J218" s="447"/>
      <c r="K218" s="654"/>
      <c r="L218" s="426"/>
      <c r="M218" s="447"/>
      <c r="N218" s="426"/>
    </row>
    <row r="219" spans="5:14" s="51" customFormat="1" x14ac:dyDescent="0.25">
      <c r="E219" s="562"/>
      <c r="F219" s="447"/>
      <c r="G219" s="426"/>
      <c r="H219" s="640"/>
      <c r="I219" s="650"/>
      <c r="J219" s="447"/>
      <c r="K219" s="654"/>
      <c r="L219" s="426"/>
      <c r="M219" s="447"/>
      <c r="N219" s="426"/>
    </row>
    <row r="220" spans="5:14" s="51" customFormat="1" x14ac:dyDescent="0.25">
      <c r="E220" s="562"/>
      <c r="F220" s="447"/>
      <c r="G220" s="426"/>
      <c r="H220" s="640"/>
      <c r="I220" s="650"/>
      <c r="J220" s="447"/>
      <c r="K220" s="654"/>
      <c r="L220" s="426"/>
      <c r="M220" s="447"/>
      <c r="N220" s="426"/>
    </row>
    <row r="221" spans="5:14" s="51" customFormat="1" x14ac:dyDescent="0.25">
      <c r="E221" s="562"/>
      <c r="F221" s="447"/>
      <c r="G221" s="426"/>
      <c r="H221" s="640"/>
      <c r="I221" s="650"/>
      <c r="J221" s="447"/>
      <c r="K221" s="654"/>
      <c r="L221" s="426"/>
      <c r="M221" s="447"/>
      <c r="N221" s="426"/>
    </row>
    <row r="222" spans="5:14" s="51" customFormat="1" x14ac:dyDescent="0.25">
      <c r="E222" s="562"/>
      <c r="F222" s="447"/>
      <c r="G222" s="426"/>
      <c r="H222" s="640"/>
      <c r="I222" s="650"/>
      <c r="J222" s="447"/>
      <c r="K222" s="654"/>
      <c r="L222" s="426"/>
      <c r="M222" s="447"/>
      <c r="N222" s="426"/>
    </row>
    <row r="223" spans="5:14" s="51" customFormat="1" x14ac:dyDescent="0.25">
      <c r="E223" s="562"/>
      <c r="F223" s="447"/>
      <c r="G223" s="426"/>
      <c r="H223" s="640"/>
      <c r="I223" s="650"/>
      <c r="J223" s="447"/>
      <c r="K223" s="654"/>
      <c r="L223" s="426"/>
      <c r="M223" s="447"/>
      <c r="N223" s="426"/>
    </row>
    <row r="224" spans="5:14" s="51" customFormat="1" x14ac:dyDescent="0.25">
      <c r="E224" s="562"/>
      <c r="F224" s="447"/>
      <c r="G224" s="426"/>
      <c r="H224" s="640"/>
      <c r="I224" s="650"/>
      <c r="J224" s="447"/>
      <c r="K224" s="654"/>
      <c r="L224" s="426"/>
      <c r="M224" s="447"/>
      <c r="N224" s="426"/>
    </row>
    <row r="225" spans="5:14" s="51" customFormat="1" x14ac:dyDescent="0.25">
      <c r="E225" s="562"/>
      <c r="F225" s="447"/>
      <c r="G225" s="426"/>
      <c r="H225" s="640"/>
      <c r="I225" s="650"/>
      <c r="J225" s="447"/>
      <c r="K225" s="654"/>
      <c r="L225" s="426"/>
      <c r="M225" s="447"/>
      <c r="N225" s="426"/>
    </row>
    <row r="226" spans="5:14" s="51" customFormat="1" x14ac:dyDescent="0.25">
      <c r="E226" s="562"/>
      <c r="F226" s="447"/>
      <c r="G226" s="426"/>
      <c r="H226" s="640"/>
      <c r="I226" s="650"/>
      <c r="J226" s="447"/>
      <c r="K226" s="654"/>
      <c r="L226" s="426"/>
      <c r="M226" s="447"/>
      <c r="N226" s="426"/>
    </row>
    <row r="227" spans="5:14" s="51" customFormat="1" x14ac:dyDescent="0.25">
      <c r="E227" s="562"/>
      <c r="F227" s="447"/>
      <c r="G227" s="426"/>
      <c r="H227" s="640"/>
      <c r="I227" s="650"/>
      <c r="J227" s="447"/>
      <c r="K227" s="654"/>
      <c r="L227" s="426"/>
      <c r="M227" s="447"/>
      <c r="N227" s="426"/>
    </row>
    <row r="228" spans="5:14" s="51" customFormat="1" x14ac:dyDescent="0.25">
      <c r="E228" s="562"/>
      <c r="F228" s="447"/>
      <c r="G228" s="426"/>
      <c r="H228" s="640"/>
      <c r="I228" s="650"/>
      <c r="J228" s="447"/>
      <c r="K228" s="654"/>
      <c r="L228" s="426"/>
      <c r="M228" s="447"/>
      <c r="N228" s="426"/>
    </row>
    <row r="229" spans="5:14" s="51" customFormat="1" x14ac:dyDescent="0.25">
      <c r="E229" s="562"/>
      <c r="F229" s="447"/>
      <c r="G229" s="426"/>
      <c r="H229" s="640"/>
      <c r="I229" s="650"/>
      <c r="J229" s="447"/>
      <c r="K229" s="654"/>
      <c r="L229" s="426"/>
      <c r="M229" s="447"/>
      <c r="N229" s="426"/>
    </row>
    <row r="230" spans="5:14" s="51" customFormat="1" x14ac:dyDescent="0.25">
      <c r="E230" s="562"/>
      <c r="F230" s="447"/>
      <c r="G230" s="426"/>
      <c r="H230" s="640"/>
      <c r="I230" s="650"/>
      <c r="J230" s="447"/>
      <c r="K230" s="654"/>
      <c r="L230" s="426"/>
      <c r="M230" s="447"/>
      <c r="N230" s="426"/>
    </row>
    <row r="231" spans="5:14" s="51" customFormat="1" x14ac:dyDescent="0.25">
      <c r="E231" s="562"/>
      <c r="F231" s="447"/>
      <c r="G231" s="426"/>
      <c r="H231" s="640"/>
      <c r="I231" s="650"/>
      <c r="J231" s="447"/>
      <c r="K231" s="654"/>
      <c r="L231" s="426"/>
      <c r="M231" s="447"/>
      <c r="N231" s="426"/>
    </row>
    <row r="232" spans="5:14" s="51" customFormat="1" x14ac:dyDescent="0.25">
      <c r="E232" s="562"/>
      <c r="F232" s="447"/>
      <c r="G232" s="426"/>
      <c r="H232" s="640"/>
      <c r="I232" s="650"/>
      <c r="J232" s="447"/>
      <c r="K232" s="654"/>
      <c r="L232" s="426"/>
      <c r="M232" s="447"/>
      <c r="N232" s="426"/>
    </row>
    <row r="233" spans="5:14" s="51" customFormat="1" x14ac:dyDescent="0.25">
      <c r="E233" s="562"/>
      <c r="F233" s="447"/>
      <c r="G233" s="426"/>
      <c r="H233" s="640"/>
      <c r="I233" s="650"/>
      <c r="J233" s="447"/>
      <c r="K233" s="654"/>
      <c r="L233" s="426"/>
      <c r="M233" s="447"/>
      <c r="N233" s="426"/>
    </row>
    <row r="234" spans="5:14" s="51" customFormat="1" x14ac:dyDescent="0.25">
      <c r="E234" s="562"/>
      <c r="F234" s="447"/>
      <c r="G234" s="426"/>
      <c r="H234" s="640"/>
      <c r="I234" s="650"/>
      <c r="J234" s="447"/>
      <c r="K234" s="654"/>
      <c r="L234" s="426"/>
      <c r="M234" s="447"/>
      <c r="N234" s="426"/>
    </row>
    <row r="235" spans="5:14" s="51" customFormat="1" x14ac:dyDescent="0.25">
      <c r="E235" s="562"/>
      <c r="F235" s="447"/>
      <c r="G235" s="426"/>
      <c r="H235" s="640"/>
      <c r="I235" s="650"/>
      <c r="J235" s="447"/>
      <c r="K235" s="654"/>
      <c r="L235" s="426"/>
      <c r="M235" s="447"/>
      <c r="N235" s="426"/>
    </row>
    <row r="236" spans="5:14" s="51" customFormat="1" x14ac:dyDescent="0.25">
      <c r="E236" s="562"/>
      <c r="F236" s="447"/>
      <c r="G236" s="426"/>
      <c r="H236" s="640"/>
      <c r="I236" s="650"/>
      <c r="J236" s="447"/>
      <c r="K236" s="654"/>
      <c r="L236" s="426"/>
      <c r="M236" s="447"/>
      <c r="N236" s="426"/>
    </row>
    <row r="237" spans="5:14" s="51" customFormat="1" x14ac:dyDescent="0.25">
      <c r="E237" s="562"/>
      <c r="F237" s="447"/>
      <c r="G237" s="426"/>
      <c r="H237" s="640"/>
      <c r="I237" s="650"/>
      <c r="J237" s="447"/>
      <c r="K237" s="654"/>
      <c r="L237" s="426"/>
      <c r="M237" s="447"/>
      <c r="N237" s="426"/>
    </row>
    <row r="238" spans="5:14" s="51" customFormat="1" x14ac:dyDescent="0.25">
      <c r="E238" s="562"/>
      <c r="F238" s="447"/>
      <c r="G238" s="426"/>
      <c r="H238" s="640"/>
      <c r="I238" s="650"/>
      <c r="J238" s="447"/>
      <c r="K238" s="654"/>
      <c r="L238" s="426"/>
      <c r="M238" s="447"/>
      <c r="N238" s="426"/>
    </row>
    <row r="239" spans="5:14" s="51" customFormat="1" x14ac:dyDescent="0.25">
      <c r="E239" s="562"/>
      <c r="F239" s="447"/>
      <c r="G239" s="426"/>
      <c r="H239" s="640"/>
      <c r="I239" s="650"/>
      <c r="J239" s="447"/>
      <c r="K239" s="654"/>
      <c r="L239" s="426"/>
      <c r="M239" s="447"/>
      <c r="N239" s="426"/>
    </row>
    <row r="240" spans="5:14" s="51" customFormat="1" x14ac:dyDescent="0.25">
      <c r="E240" s="562"/>
      <c r="F240" s="447"/>
      <c r="G240" s="426"/>
      <c r="H240" s="640"/>
      <c r="I240" s="650"/>
      <c r="J240" s="447"/>
      <c r="K240" s="654"/>
      <c r="L240" s="426"/>
      <c r="M240" s="447"/>
      <c r="N240" s="426"/>
    </row>
    <row r="241" spans="5:14" s="51" customFormat="1" x14ac:dyDescent="0.25">
      <c r="E241" s="562"/>
      <c r="F241" s="447"/>
      <c r="G241" s="426"/>
      <c r="H241" s="640"/>
      <c r="I241" s="650"/>
      <c r="J241" s="447"/>
      <c r="K241" s="654"/>
      <c r="L241" s="426"/>
      <c r="M241" s="447"/>
      <c r="N241" s="426"/>
    </row>
    <row r="242" spans="5:14" s="51" customFormat="1" x14ac:dyDescent="0.25">
      <c r="E242" s="562"/>
      <c r="F242" s="447"/>
      <c r="G242" s="426"/>
      <c r="H242" s="640"/>
      <c r="I242" s="650"/>
      <c r="J242" s="447"/>
      <c r="K242" s="654"/>
      <c r="L242" s="426"/>
      <c r="M242" s="447"/>
      <c r="N242" s="426"/>
    </row>
    <row r="243" spans="5:14" s="51" customFormat="1" x14ac:dyDescent="0.25">
      <c r="E243" s="562"/>
      <c r="F243" s="447"/>
      <c r="G243" s="426"/>
      <c r="H243" s="640"/>
      <c r="I243" s="650"/>
      <c r="J243" s="447"/>
      <c r="K243" s="654"/>
      <c r="L243" s="426"/>
      <c r="M243" s="447"/>
      <c r="N243" s="426"/>
    </row>
    <row r="244" spans="5:14" s="51" customFormat="1" x14ac:dyDescent="0.25">
      <c r="E244" s="562"/>
      <c r="F244" s="447"/>
      <c r="G244" s="426"/>
      <c r="H244" s="640"/>
      <c r="I244" s="650"/>
      <c r="J244" s="447"/>
      <c r="K244" s="654"/>
      <c r="L244" s="426"/>
      <c r="M244" s="447"/>
      <c r="N244" s="426"/>
    </row>
    <row r="245" spans="5:14" s="51" customFormat="1" x14ac:dyDescent="0.25">
      <c r="E245" s="562"/>
      <c r="F245" s="447"/>
      <c r="G245" s="426"/>
      <c r="H245" s="640"/>
      <c r="I245" s="650"/>
      <c r="J245" s="447"/>
      <c r="K245" s="654"/>
      <c r="L245" s="426"/>
      <c r="M245" s="447"/>
      <c r="N245" s="426"/>
    </row>
    <row r="246" spans="5:14" s="51" customFormat="1" x14ac:dyDescent="0.25">
      <c r="E246" s="562"/>
      <c r="F246" s="447"/>
      <c r="G246" s="426"/>
      <c r="H246" s="640"/>
      <c r="I246" s="650"/>
      <c r="J246" s="447"/>
      <c r="K246" s="654"/>
      <c r="L246" s="426"/>
      <c r="M246" s="447"/>
      <c r="N246" s="426"/>
    </row>
    <row r="247" spans="5:14" s="51" customFormat="1" x14ac:dyDescent="0.25">
      <c r="E247" s="562"/>
      <c r="F247" s="447"/>
      <c r="G247" s="426"/>
      <c r="H247" s="640"/>
      <c r="I247" s="650"/>
      <c r="J247" s="447"/>
      <c r="K247" s="654"/>
      <c r="L247" s="426"/>
      <c r="M247" s="447"/>
      <c r="N247" s="426"/>
    </row>
    <row r="248" spans="5:14" s="51" customFormat="1" x14ac:dyDescent="0.25">
      <c r="E248" s="562"/>
      <c r="F248" s="447"/>
      <c r="G248" s="426"/>
      <c r="H248" s="640"/>
      <c r="I248" s="650"/>
      <c r="J248" s="447"/>
      <c r="K248" s="654"/>
      <c r="L248" s="426"/>
      <c r="M248" s="447"/>
      <c r="N248" s="426"/>
    </row>
    <row r="249" spans="5:14" s="51" customFormat="1" x14ac:dyDescent="0.25">
      <c r="E249" s="562"/>
      <c r="F249" s="447"/>
      <c r="G249" s="426"/>
      <c r="H249" s="640"/>
      <c r="I249" s="650"/>
      <c r="J249" s="447"/>
      <c r="K249" s="654"/>
      <c r="L249" s="426"/>
      <c r="M249" s="447"/>
      <c r="N249" s="426"/>
    </row>
    <row r="250" spans="5:14" s="51" customFormat="1" x14ac:dyDescent="0.25">
      <c r="E250" s="562"/>
      <c r="F250" s="447"/>
      <c r="G250" s="426"/>
      <c r="H250" s="640"/>
      <c r="I250" s="650"/>
      <c r="J250" s="447"/>
      <c r="K250" s="654"/>
      <c r="L250" s="426"/>
      <c r="M250" s="447"/>
      <c r="N250" s="426"/>
    </row>
    <row r="251" spans="5:14" s="51" customFormat="1" x14ac:dyDescent="0.25">
      <c r="E251" s="562"/>
      <c r="F251" s="447"/>
      <c r="G251" s="426"/>
      <c r="H251" s="640"/>
      <c r="I251" s="650"/>
      <c r="J251" s="447"/>
      <c r="K251" s="654"/>
      <c r="L251" s="426"/>
      <c r="M251" s="447"/>
      <c r="N251" s="426"/>
    </row>
    <row r="252" spans="5:14" s="51" customFormat="1" x14ac:dyDescent="0.25">
      <c r="E252" s="562"/>
      <c r="F252" s="447"/>
      <c r="G252" s="426"/>
      <c r="H252" s="640"/>
      <c r="I252" s="650"/>
      <c r="J252" s="447"/>
      <c r="K252" s="654"/>
      <c r="L252" s="426"/>
      <c r="M252" s="447"/>
      <c r="N252" s="426"/>
    </row>
    <row r="253" spans="5:14" s="51" customFormat="1" x14ac:dyDescent="0.25">
      <c r="E253" s="562"/>
      <c r="F253" s="447"/>
      <c r="G253" s="426"/>
      <c r="H253" s="640"/>
      <c r="I253" s="650"/>
      <c r="J253" s="447"/>
      <c r="K253" s="654"/>
      <c r="L253" s="426"/>
      <c r="M253" s="447"/>
      <c r="N253" s="426"/>
    </row>
    <row r="254" spans="5:14" s="51" customFormat="1" x14ac:dyDescent="0.25">
      <c r="E254" s="562"/>
      <c r="F254" s="447"/>
      <c r="G254" s="426"/>
      <c r="H254" s="640"/>
      <c r="I254" s="650"/>
      <c r="J254" s="447"/>
      <c r="K254" s="654"/>
      <c r="L254" s="426"/>
      <c r="M254" s="447"/>
      <c r="N254" s="426"/>
    </row>
    <row r="255" spans="5:14" s="51" customFormat="1" x14ac:dyDescent="0.25">
      <c r="E255" s="562"/>
      <c r="F255" s="447"/>
      <c r="G255" s="426"/>
      <c r="H255" s="640"/>
      <c r="I255" s="650"/>
      <c r="J255" s="447"/>
      <c r="K255" s="654"/>
      <c r="L255" s="426"/>
      <c r="M255" s="447"/>
      <c r="N255" s="426"/>
    </row>
    <row r="256" spans="5:14" s="51" customFormat="1" x14ac:dyDescent="0.25">
      <c r="E256" s="562"/>
      <c r="F256" s="447"/>
      <c r="G256" s="426"/>
      <c r="H256" s="640"/>
      <c r="I256" s="650"/>
      <c r="J256" s="447"/>
      <c r="K256" s="654"/>
      <c r="L256" s="426"/>
      <c r="M256" s="447"/>
      <c r="N256" s="426"/>
    </row>
    <row r="257" spans="5:14" s="51" customFormat="1" x14ac:dyDescent="0.25">
      <c r="E257" s="562"/>
      <c r="F257" s="447"/>
      <c r="G257" s="426"/>
      <c r="H257" s="640"/>
      <c r="I257" s="650"/>
      <c r="J257" s="447"/>
      <c r="K257" s="654"/>
      <c r="L257" s="426"/>
      <c r="M257" s="447"/>
      <c r="N257" s="426"/>
    </row>
    <row r="258" spans="5:14" s="51" customFormat="1" x14ac:dyDescent="0.25">
      <c r="E258" s="562"/>
      <c r="F258" s="447"/>
      <c r="G258" s="426"/>
      <c r="H258" s="640"/>
      <c r="I258" s="650"/>
      <c r="J258" s="447"/>
      <c r="K258" s="654"/>
      <c r="L258" s="426"/>
      <c r="M258" s="447"/>
      <c r="N258" s="426"/>
    </row>
    <row r="259" spans="5:14" s="51" customFormat="1" x14ac:dyDescent="0.25">
      <c r="E259" s="562"/>
      <c r="F259" s="447"/>
      <c r="G259" s="426"/>
      <c r="H259" s="640"/>
      <c r="I259" s="650"/>
      <c r="J259" s="447"/>
      <c r="K259" s="654"/>
      <c r="L259" s="426"/>
      <c r="M259" s="447"/>
      <c r="N259" s="426"/>
    </row>
    <row r="260" spans="5:14" s="51" customFormat="1" x14ac:dyDescent="0.25">
      <c r="E260" s="562"/>
      <c r="F260" s="447"/>
      <c r="G260" s="426"/>
      <c r="H260" s="640"/>
      <c r="I260" s="650"/>
      <c r="J260" s="447"/>
      <c r="K260" s="654"/>
      <c r="L260" s="426"/>
      <c r="M260" s="447"/>
      <c r="N260" s="426"/>
    </row>
    <row r="261" spans="5:14" s="51" customFormat="1" x14ac:dyDescent="0.25">
      <c r="E261" s="562"/>
      <c r="F261" s="447"/>
      <c r="G261" s="426"/>
      <c r="H261" s="640"/>
      <c r="I261" s="650"/>
      <c r="J261" s="447"/>
      <c r="K261" s="654"/>
      <c r="L261" s="426"/>
      <c r="M261" s="447"/>
      <c r="N261" s="426"/>
    </row>
    <row r="262" spans="5:14" s="51" customFormat="1" x14ac:dyDescent="0.25">
      <c r="E262" s="562"/>
      <c r="F262" s="447"/>
      <c r="G262" s="426"/>
      <c r="H262" s="640"/>
      <c r="I262" s="650"/>
      <c r="J262" s="447"/>
      <c r="K262" s="654"/>
      <c r="L262" s="426"/>
      <c r="M262" s="447"/>
      <c r="N262" s="426"/>
    </row>
    <row r="263" spans="5:14" s="51" customFormat="1" x14ac:dyDescent="0.25">
      <c r="E263" s="562"/>
      <c r="F263" s="447"/>
      <c r="G263" s="426"/>
      <c r="H263" s="640"/>
      <c r="I263" s="650"/>
      <c r="J263" s="447"/>
      <c r="K263" s="654"/>
      <c r="L263" s="426"/>
      <c r="M263" s="447"/>
      <c r="N263" s="426"/>
    </row>
    <row r="264" spans="5:14" s="51" customFormat="1" x14ac:dyDescent="0.25">
      <c r="E264" s="562"/>
      <c r="F264" s="447"/>
      <c r="G264" s="426"/>
      <c r="H264" s="640"/>
      <c r="I264" s="650"/>
      <c r="J264" s="447"/>
      <c r="K264" s="654"/>
      <c r="L264" s="426"/>
      <c r="M264" s="447"/>
      <c r="N264" s="426"/>
    </row>
    <row r="265" spans="5:14" s="51" customFormat="1" x14ac:dyDescent="0.25">
      <c r="E265" s="562"/>
      <c r="F265" s="447"/>
      <c r="G265" s="426"/>
      <c r="H265" s="640"/>
      <c r="I265" s="650"/>
      <c r="J265" s="447"/>
      <c r="K265" s="654"/>
      <c r="L265" s="426"/>
      <c r="M265" s="447"/>
      <c r="N265" s="426"/>
    </row>
    <row r="266" spans="5:14" s="51" customFormat="1" x14ac:dyDescent="0.25">
      <c r="E266" s="562"/>
      <c r="F266" s="447"/>
      <c r="G266" s="426"/>
      <c r="H266" s="640"/>
      <c r="I266" s="650"/>
      <c r="J266" s="447"/>
      <c r="K266" s="654"/>
      <c r="L266" s="426"/>
      <c r="M266" s="447"/>
      <c r="N266" s="426"/>
    </row>
    <row r="267" spans="5:14" s="51" customFormat="1" x14ac:dyDescent="0.25">
      <c r="E267" s="562"/>
      <c r="F267" s="447"/>
      <c r="G267" s="426"/>
      <c r="H267" s="640"/>
      <c r="I267" s="650"/>
      <c r="J267" s="447"/>
      <c r="K267" s="654"/>
      <c r="L267" s="426"/>
      <c r="M267" s="447"/>
      <c r="N267" s="426"/>
    </row>
    <row r="268" spans="5:14" s="51" customFormat="1" x14ac:dyDescent="0.25">
      <c r="E268" s="562"/>
      <c r="F268" s="447"/>
      <c r="G268" s="426"/>
      <c r="H268" s="640"/>
      <c r="I268" s="650"/>
      <c r="J268" s="447"/>
      <c r="K268" s="654"/>
      <c r="L268" s="426"/>
      <c r="M268" s="447"/>
      <c r="N268" s="426"/>
    </row>
    <row r="269" spans="5:14" s="51" customFormat="1" x14ac:dyDescent="0.25">
      <c r="E269" s="562"/>
      <c r="F269" s="447"/>
      <c r="G269" s="426"/>
      <c r="H269" s="640"/>
      <c r="I269" s="650"/>
      <c r="J269" s="447"/>
      <c r="K269" s="654"/>
      <c r="L269" s="426"/>
      <c r="M269" s="447"/>
      <c r="N269" s="426"/>
    </row>
    <row r="270" spans="5:14" s="51" customFormat="1" x14ac:dyDescent="0.25">
      <c r="E270" s="562"/>
      <c r="F270" s="447"/>
      <c r="G270" s="426"/>
      <c r="H270" s="640"/>
      <c r="I270" s="650"/>
      <c r="J270" s="447"/>
      <c r="K270" s="654"/>
      <c r="L270" s="426"/>
      <c r="M270" s="447"/>
      <c r="N270" s="426"/>
    </row>
    <row r="271" spans="5:14" s="51" customFormat="1" x14ac:dyDescent="0.25">
      <c r="E271" s="562"/>
      <c r="F271" s="447"/>
      <c r="G271" s="426"/>
      <c r="H271" s="640"/>
      <c r="I271" s="650"/>
      <c r="J271" s="447"/>
      <c r="K271" s="654"/>
      <c r="L271" s="426"/>
      <c r="M271" s="447"/>
      <c r="N271" s="426"/>
    </row>
    <row r="272" spans="5:14" s="51" customFormat="1" x14ac:dyDescent="0.25">
      <c r="E272" s="562"/>
      <c r="F272" s="447"/>
      <c r="G272" s="426"/>
      <c r="H272" s="640"/>
      <c r="I272" s="650"/>
      <c r="J272" s="447"/>
      <c r="K272" s="654"/>
      <c r="L272" s="426"/>
      <c r="M272" s="447"/>
      <c r="N272" s="426"/>
    </row>
    <row r="273" spans="5:14" s="51" customFormat="1" x14ac:dyDescent="0.25">
      <c r="E273" s="562"/>
      <c r="F273" s="447"/>
      <c r="G273" s="426"/>
      <c r="H273" s="640"/>
      <c r="I273" s="650"/>
      <c r="J273" s="447"/>
      <c r="K273" s="654"/>
      <c r="L273" s="426"/>
      <c r="M273" s="447"/>
      <c r="N273" s="426"/>
    </row>
    <row r="274" spans="5:14" s="51" customFormat="1" x14ac:dyDescent="0.25">
      <c r="E274" s="562"/>
      <c r="F274" s="447"/>
      <c r="G274" s="426"/>
      <c r="H274" s="640"/>
      <c r="I274" s="650"/>
      <c r="J274" s="447"/>
      <c r="K274" s="654"/>
      <c r="L274" s="426"/>
      <c r="M274" s="447"/>
      <c r="N274" s="426"/>
    </row>
    <row r="275" spans="5:14" s="51" customFormat="1" x14ac:dyDescent="0.25">
      <c r="E275" s="562"/>
      <c r="F275" s="447"/>
      <c r="G275" s="426"/>
      <c r="H275" s="640"/>
      <c r="I275" s="650"/>
      <c r="J275" s="447"/>
      <c r="K275" s="654"/>
      <c r="L275" s="426"/>
      <c r="M275" s="447"/>
      <c r="N275" s="426"/>
    </row>
    <row r="276" spans="5:14" s="51" customFormat="1" x14ac:dyDescent="0.25">
      <c r="E276" s="562"/>
      <c r="F276" s="447"/>
      <c r="G276" s="426"/>
      <c r="H276" s="640"/>
      <c r="I276" s="650"/>
      <c r="J276" s="447"/>
      <c r="K276" s="654"/>
      <c r="L276" s="426"/>
      <c r="M276" s="447"/>
      <c r="N276" s="426"/>
    </row>
    <row r="277" spans="5:14" s="51" customFormat="1" x14ac:dyDescent="0.25">
      <c r="E277" s="562"/>
      <c r="F277" s="447"/>
      <c r="G277" s="426"/>
      <c r="H277" s="640"/>
      <c r="I277" s="650"/>
      <c r="J277" s="447"/>
      <c r="K277" s="654"/>
      <c r="L277" s="426"/>
      <c r="M277" s="447"/>
      <c r="N277" s="426"/>
    </row>
    <row r="278" spans="5:14" s="51" customFormat="1" x14ac:dyDescent="0.25">
      <c r="E278" s="562"/>
      <c r="F278" s="447"/>
      <c r="G278" s="426"/>
      <c r="H278" s="640"/>
      <c r="I278" s="650"/>
      <c r="J278" s="447"/>
      <c r="K278" s="654"/>
      <c r="L278" s="426"/>
      <c r="M278" s="447"/>
      <c r="N278" s="426"/>
    </row>
    <row r="279" spans="5:14" s="51" customFormat="1" x14ac:dyDescent="0.25">
      <c r="E279" s="562"/>
      <c r="F279" s="447"/>
      <c r="G279" s="426"/>
      <c r="H279" s="640"/>
      <c r="I279" s="650"/>
      <c r="J279" s="447"/>
      <c r="K279" s="654"/>
      <c r="L279" s="426"/>
      <c r="M279" s="447"/>
      <c r="N279" s="426"/>
    </row>
    <row r="280" spans="5:14" s="51" customFormat="1" x14ac:dyDescent="0.25">
      <c r="E280" s="562"/>
      <c r="F280" s="447"/>
      <c r="G280" s="426"/>
      <c r="H280" s="640"/>
      <c r="I280" s="650"/>
      <c r="J280" s="447"/>
      <c r="K280" s="654"/>
      <c r="L280" s="426"/>
      <c r="M280" s="447"/>
      <c r="N280" s="426"/>
    </row>
    <row r="281" spans="5:14" s="51" customFormat="1" x14ac:dyDescent="0.25">
      <c r="E281" s="562"/>
      <c r="F281" s="447"/>
      <c r="G281" s="426"/>
      <c r="H281" s="640"/>
      <c r="I281" s="650"/>
      <c r="J281" s="447"/>
      <c r="K281" s="654"/>
      <c r="L281" s="426"/>
      <c r="M281" s="447"/>
      <c r="N281" s="426"/>
    </row>
    <row r="282" spans="5:14" s="51" customFormat="1" x14ac:dyDescent="0.25">
      <c r="E282" s="562"/>
      <c r="F282" s="447"/>
      <c r="G282" s="426"/>
      <c r="H282" s="640"/>
      <c r="I282" s="650"/>
      <c r="J282" s="447"/>
      <c r="K282" s="654"/>
      <c r="L282" s="426"/>
      <c r="M282" s="447"/>
      <c r="N282" s="426"/>
    </row>
    <row r="283" spans="5:14" s="51" customFormat="1" x14ac:dyDescent="0.25">
      <c r="E283" s="562"/>
      <c r="F283" s="447"/>
      <c r="G283" s="426"/>
      <c r="H283" s="640"/>
      <c r="I283" s="650"/>
      <c r="J283" s="447"/>
      <c r="K283" s="654"/>
      <c r="L283" s="426"/>
      <c r="M283" s="447"/>
      <c r="N283" s="426"/>
    </row>
    <row r="284" spans="5:14" s="51" customFormat="1" x14ac:dyDescent="0.25">
      <c r="E284" s="562"/>
      <c r="F284" s="447"/>
      <c r="G284" s="426"/>
      <c r="H284" s="640"/>
      <c r="I284" s="650"/>
      <c r="J284" s="447"/>
      <c r="K284" s="654"/>
      <c r="L284" s="426"/>
      <c r="M284" s="447"/>
      <c r="N284" s="426"/>
    </row>
    <row r="285" spans="5:14" s="51" customFormat="1" x14ac:dyDescent="0.25">
      <c r="E285" s="562"/>
      <c r="F285" s="447"/>
      <c r="G285" s="426"/>
      <c r="H285" s="640"/>
      <c r="I285" s="650"/>
      <c r="J285" s="447"/>
      <c r="K285" s="654"/>
      <c r="L285" s="426"/>
      <c r="M285" s="447"/>
      <c r="N285" s="426"/>
    </row>
    <row r="286" spans="5:14" s="51" customFormat="1" x14ac:dyDescent="0.25">
      <c r="E286" s="562"/>
      <c r="F286" s="447"/>
      <c r="G286" s="426"/>
      <c r="H286" s="640"/>
      <c r="I286" s="650"/>
      <c r="J286" s="447"/>
      <c r="K286" s="654"/>
      <c r="L286" s="426"/>
      <c r="M286" s="447"/>
      <c r="N286" s="426"/>
    </row>
    <row r="287" spans="5:14" s="51" customFormat="1" x14ac:dyDescent="0.25">
      <c r="E287" s="562"/>
      <c r="F287" s="447"/>
      <c r="G287" s="426"/>
      <c r="H287" s="640"/>
      <c r="I287" s="650"/>
      <c r="J287" s="447"/>
      <c r="K287" s="654"/>
      <c r="L287" s="426"/>
      <c r="M287" s="447"/>
      <c r="N287" s="426"/>
    </row>
    <row r="288" spans="5:14" s="51" customFormat="1" x14ac:dyDescent="0.25">
      <c r="E288" s="562"/>
      <c r="F288" s="447"/>
      <c r="G288" s="426"/>
      <c r="H288" s="640"/>
      <c r="I288" s="650"/>
      <c r="J288" s="447"/>
      <c r="K288" s="654"/>
      <c r="L288" s="426"/>
      <c r="M288" s="447"/>
      <c r="N288" s="426"/>
    </row>
    <row r="289" spans="5:14" s="51" customFormat="1" x14ac:dyDescent="0.25">
      <c r="E289" s="562"/>
      <c r="F289" s="447"/>
      <c r="G289" s="426"/>
      <c r="H289" s="640"/>
      <c r="I289" s="650"/>
      <c r="J289" s="447"/>
      <c r="K289" s="654"/>
      <c r="L289" s="426"/>
      <c r="M289" s="447"/>
      <c r="N289" s="426"/>
    </row>
    <row r="290" spans="5:14" s="51" customFormat="1" x14ac:dyDescent="0.25">
      <c r="E290" s="562"/>
      <c r="F290" s="447"/>
      <c r="G290" s="426"/>
      <c r="H290" s="640"/>
      <c r="I290" s="650"/>
      <c r="J290" s="447"/>
      <c r="K290" s="654"/>
      <c r="L290" s="426"/>
      <c r="M290" s="447"/>
      <c r="N290" s="426"/>
    </row>
    <row r="291" spans="5:14" s="51" customFormat="1" x14ac:dyDescent="0.25">
      <c r="E291" s="562"/>
      <c r="F291" s="447"/>
      <c r="G291" s="426"/>
      <c r="H291" s="640"/>
      <c r="I291" s="650"/>
      <c r="J291" s="447"/>
      <c r="K291" s="654"/>
      <c r="L291" s="426"/>
      <c r="M291" s="447"/>
      <c r="N291" s="426"/>
    </row>
    <row r="292" spans="5:14" s="51" customFormat="1" x14ac:dyDescent="0.25">
      <c r="E292" s="562"/>
      <c r="F292" s="447"/>
      <c r="G292" s="426"/>
      <c r="H292" s="640"/>
      <c r="I292" s="650"/>
      <c r="J292" s="447"/>
      <c r="K292" s="654"/>
      <c r="L292" s="426"/>
      <c r="M292" s="447"/>
      <c r="N292" s="426"/>
    </row>
    <row r="293" spans="5:14" s="51" customFormat="1" x14ac:dyDescent="0.25">
      <c r="E293" s="562"/>
      <c r="F293" s="447"/>
      <c r="G293" s="426"/>
      <c r="H293" s="640"/>
      <c r="I293" s="650"/>
      <c r="J293" s="447"/>
      <c r="K293" s="654"/>
      <c r="L293" s="426"/>
      <c r="M293" s="447"/>
      <c r="N293" s="426"/>
    </row>
    <row r="294" spans="5:14" s="51" customFormat="1" x14ac:dyDescent="0.25">
      <c r="E294" s="562"/>
      <c r="F294" s="447"/>
      <c r="G294" s="426"/>
      <c r="H294" s="640"/>
      <c r="I294" s="650"/>
      <c r="J294" s="447"/>
      <c r="K294" s="654"/>
      <c r="L294" s="426"/>
      <c r="M294" s="447"/>
      <c r="N294" s="426"/>
    </row>
    <row r="295" spans="5:14" s="51" customFormat="1" x14ac:dyDescent="0.25">
      <c r="E295" s="562"/>
      <c r="F295" s="447"/>
      <c r="G295" s="426"/>
      <c r="H295" s="640"/>
      <c r="I295" s="650"/>
      <c r="J295" s="447"/>
      <c r="K295" s="654"/>
      <c r="L295" s="426"/>
      <c r="M295" s="447"/>
      <c r="N295" s="426"/>
    </row>
    <row r="296" spans="5:14" s="51" customFormat="1" x14ac:dyDescent="0.25">
      <c r="E296" s="562"/>
      <c r="F296" s="447"/>
      <c r="G296" s="426"/>
      <c r="H296" s="640"/>
      <c r="I296" s="650"/>
      <c r="J296" s="447"/>
      <c r="K296" s="654"/>
      <c r="L296" s="426"/>
      <c r="M296" s="447"/>
      <c r="N296" s="426"/>
    </row>
    <row r="297" spans="5:14" s="51" customFormat="1" x14ac:dyDescent="0.25">
      <c r="E297" s="562"/>
      <c r="F297" s="447"/>
      <c r="G297" s="426"/>
      <c r="H297" s="640"/>
      <c r="I297" s="650"/>
      <c r="J297" s="447"/>
      <c r="K297" s="654"/>
      <c r="L297" s="426"/>
      <c r="M297" s="447"/>
      <c r="N297" s="426"/>
    </row>
    <row r="298" spans="5:14" s="51" customFormat="1" x14ac:dyDescent="0.25">
      <c r="E298" s="562"/>
      <c r="F298" s="447"/>
      <c r="G298" s="426"/>
      <c r="H298" s="640"/>
      <c r="I298" s="650"/>
      <c r="J298" s="447"/>
      <c r="K298" s="654"/>
      <c r="L298" s="426"/>
      <c r="M298" s="447"/>
      <c r="N298" s="426"/>
    </row>
    <row r="299" spans="5:14" s="51" customFormat="1" x14ac:dyDescent="0.25">
      <c r="E299" s="562"/>
      <c r="F299" s="447"/>
      <c r="G299" s="426"/>
      <c r="H299" s="640"/>
      <c r="I299" s="650"/>
      <c r="J299" s="447"/>
      <c r="K299" s="654"/>
      <c r="L299" s="426"/>
      <c r="M299" s="447"/>
      <c r="N299" s="426"/>
    </row>
    <row r="300" spans="5:14" s="51" customFormat="1" x14ac:dyDescent="0.25">
      <c r="E300" s="562"/>
      <c r="F300" s="447"/>
      <c r="G300" s="426"/>
      <c r="H300" s="640"/>
      <c r="I300" s="650"/>
      <c r="J300" s="447"/>
      <c r="K300" s="654"/>
      <c r="L300" s="426"/>
      <c r="M300" s="447"/>
      <c r="N300" s="426"/>
    </row>
    <row r="301" spans="5:14" s="51" customFormat="1" x14ac:dyDescent="0.25">
      <c r="E301" s="562"/>
      <c r="F301" s="447"/>
      <c r="G301" s="426"/>
      <c r="H301" s="640"/>
      <c r="I301" s="650"/>
      <c r="J301" s="447"/>
      <c r="K301" s="654"/>
      <c r="L301" s="426"/>
      <c r="M301" s="447"/>
      <c r="N301" s="426"/>
    </row>
    <row r="302" spans="5:14" s="51" customFormat="1" x14ac:dyDescent="0.25">
      <c r="E302" s="562"/>
      <c r="F302" s="447"/>
      <c r="G302" s="426"/>
      <c r="H302" s="640"/>
      <c r="I302" s="650"/>
      <c r="J302" s="447"/>
      <c r="K302" s="654"/>
      <c r="L302" s="426"/>
      <c r="M302" s="447"/>
      <c r="N302" s="426"/>
    </row>
    <row r="303" spans="5:14" s="51" customFormat="1" x14ac:dyDescent="0.25">
      <c r="E303" s="562"/>
      <c r="F303" s="447"/>
      <c r="G303" s="426"/>
      <c r="H303" s="640"/>
      <c r="I303" s="650"/>
      <c r="J303" s="447"/>
      <c r="K303" s="654"/>
      <c r="L303" s="426"/>
      <c r="M303" s="447"/>
      <c r="N303" s="426"/>
    </row>
    <row r="304" spans="5:14" s="51" customFormat="1" x14ac:dyDescent="0.25">
      <c r="E304" s="562"/>
      <c r="F304" s="447"/>
      <c r="G304" s="426"/>
      <c r="H304" s="640"/>
      <c r="I304" s="650"/>
      <c r="J304" s="447"/>
      <c r="K304" s="654"/>
      <c r="L304" s="426"/>
      <c r="M304" s="447"/>
      <c r="N304" s="426"/>
    </row>
    <row r="305" spans="5:14" s="51" customFormat="1" x14ac:dyDescent="0.25">
      <c r="E305" s="562"/>
      <c r="F305" s="447"/>
      <c r="G305" s="426"/>
      <c r="H305" s="640"/>
      <c r="I305" s="650"/>
      <c r="J305" s="447"/>
      <c r="K305" s="654"/>
      <c r="L305" s="426"/>
      <c r="M305" s="447"/>
      <c r="N305" s="426"/>
    </row>
    <row r="306" spans="5:14" s="51" customFormat="1" x14ac:dyDescent="0.25">
      <c r="E306" s="562"/>
      <c r="F306" s="447"/>
      <c r="G306" s="426"/>
      <c r="H306" s="640"/>
      <c r="I306" s="650"/>
      <c r="J306" s="447"/>
      <c r="K306" s="654"/>
      <c r="L306" s="426"/>
      <c r="M306" s="447"/>
      <c r="N306" s="426"/>
    </row>
    <row r="307" spans="5:14" s="51" customFormat="1" x14ac:dyDescent="0.25">
      <c r="E307" s="562"/>
      <c r="F307" s="447"/>
      <c r="G307" s="426"/>
      <c r="H307" s="640"/>
      <c r="I307" s="650"/>
      <c r="J307" s="447"/>
      <c r="K307" s="654"/>
      <c r="L307" s="426"/>
      <c r="M307" s="447"/>
      <c r="N307" s="426"/>
    </row>
    <row r="308" spans="5:14" s="51" customFormat="1" x14ac:dyDescent="0.25">
      <c r="E308" s="562"/>
      <c r="F308" s="447"/>
      <c r="G308" s="426"/>
      <c r="H308" s="640"/>
      <c r="I308" s="650"/>
      <c r="J308" s="447"/>
      <c r="K308" s="654"/>
      <c r="L308" s="426"/>
      <c r="M308" s="447"/>
      <c r="N308" s="426"/>
    </row>
    <row r="309" spans="5:14" s="51" customFormat="1" x14ac:dyDescent="0.25">
      <c r="E309" s="562"/>
      <c r="F309" s="447"/>
      <c r="G309" s="426"/>
      <c r="H309" s="640"/>
      <c r="I309" s="650"/>
      <c r="J309" s="447"/>
      <c r="K309" s="654"/>
      <c r="L309" s="426"/>
      <c r="M309" s="447"/>
      <c r="N309" s="426"/>
    </row>
    <row r="310" spans="5:14" s="51" customFormat="1" x14ac:dyDescent="0.25">
      <c r="E310" s="562"/>
      <c r="F310" s="447"/>
      <c r="G310" s="426"/>
      <c r="H310" s="640"/>
      <c r="I310" s="650"/>
      <c r="J310" s="447"/>
      <c r="K310" s="654"/>
      <c r="L310" s="426"/>
      <c r="M310" s="447"/>
      <c r="N310" s="426"/>
    </row>
    <row r="311" spans="5:14" s="51" customFormat="1" x14ac:dyDescent="0.25">
      <c r="E311" s="562"/>
      <c r="F311" s="447"/>
      <c r="G311" s="426"/>
      <c r="H311" s="640"/>
      <c r="I311" s="650"/>
      <c r="J311" s="447"/>
      <c r="K311" s="654"/>
      <c r="L311" s="426"/>
      <c r="M311" s="447"/>
      <c r="N311" s="426"/>
    </row>
    <row r="312" spans="5:14" s="51" customFormat="1" x14ac:dyDescent="0.25">
      <c r="E312" s="562"/>
      <c r="F312" s="447"/>
      <c r="G312" s="426"/>
      <c r="H312" s="640"/>
      <c r="I312" s="650"/>
      <c r="J312" s="447"/>
      <c r="K312" s="654"/>
      <c r="L312" s="426"/>
      <c r="M312" s="447"/>
      <c r="N312" s="426"/>
    </row>
    <row r="313" spans="5:14" s="51" customFormat="1" x14ac:dyDescent="0.25">
      <c r="E313" s="562"/>
      <c r="F313" s="447"/>
      <c r="G313" s="426"/>
      <c r="H313" s="640"/>
      <c r="I313" s="650"/>
      <c r="J313" s="447"/>
      <c r="K313" s="654"/>
      <c r="L313" s="426"/>
      <c r="M313" s="447"/>
      <c r="N313" s="426"/>
    </row>
    <row r="314" spans="5:14" s="51" customFormat="1" x14ac:dyDescent="0.25">
      <c r="E314" s="562"/>
      <c r="F314" s="447"/>
      <c r="G314" s="426"/>
      <c r="H314" s="640"/>
      <c r="I314" s="650"/>
      <c r="J314" s="447"/>
      <c r="K314" s="654"/>
      <c r="L314" s="426"/>
      <c r="M314" s="447"/>
      <c r="N314" s="426"/>
    </row>
    <row r="315" spans="5:14" s="51" customFormat="1" x14ac:dyDescent="0.25">
      <c r="E315" s="562"/>
      <c r="F315" s="447"/>
      <c r="G315" s="426"/>
      <c r="H315" s="640"/>
      <c r="I315" s="650"/>
      <c r="J315" s="447"/>
      <c r="K315" s="654"/>
      <c r="L315" s="426"/>
      <c r="M315" s="447"/>
      <c r="N315" s="426"/>
    </row>
    <row r="316" spans="5:14" s="51" customFormat="1" x14ac:dyDescent="0.25">
      <c r="E316" s="562"/>
      <c r="F316" s="447"/>
      <c r="G316" s="426"/>
      <c r="H316" s="640"/>
      <c r="I316" s="650"/>
      <c r="J316" s="447"/>
      <c r="K316" s="654"/>
      <c r="L316" s="426"/>
      <c r="M316" s="447"/>
      <c r="N316" s="426"/>
    </row>
    <row r="317" spans="5:14" s="51" customFormat="1" x14ac:dyDescent="0.25">
      <c r="E317" s="562"/>
      <c r="F317" s="447"/>
      <c r="G317" s="426"/>
      <c r="H317" s="640"/>
      <c r="I317" s="650"/>
      <c r="J317" s="447"/>
      <c r="K317" s="654"/>
      <c r="L317" s="426"/>
      <c r="M317" s="447"/>
      <c r="N317" s="426"/>
    </row>
    <row r="318" spans="5:14" s="51" customFormat="1" x14ac:dyDescent="0.25">
      <c r="E318" s="562"/>
      <c r="F318" s="447"/>
      <c r="G318" s="426"/>
      <c r="H318" s="640"/>
      <c r="I318" s="650"/>
      <c r="J318" s="447"/>
      <c r="K318" s="654"/>
      <c r="L318" s="426"/>
      <c r="M318" s="447"/>
      <c r="N318" s="426"/>
    </row>
    <row r="319" spans="5:14" s="51" customFormat="1" x14ac:dyDescent="0.25">
      <c r="E319" s="562"/>
      <c r="F319" s="447"/>
      <c r="G319" s="426"/>
      <c r="H319" s="640"/>
      <c r="I319" s="650"/>
      <c r="J319" s="447"/>
      <c r="K319" s="654"/>
      <c r="L319" s="426"/>
      <c r="M319" s="447"/>
      <c r="N319" s="426"/>
    </row>
    <row r="320" spans="5:14" s="51" customFormat="1" x14ac:dyDescent="0.25">
      <c r="E320" s="562"/>
      <c r="F320" s="447"/>
      <c r="G320" s="426"/>
      <c r="H320" s="640"/>
      <c r="I320" s="650"/>
      <c r="J320" s="447"/>
      <c r="K320" s="654"/>
      <c r="L320" s="426"/>
      <c r="M320" s="447"/>
      <c r="N320" s="426"/>
    </row>
    <row r="321" spans="5:14" s="51" customFormat="1" x14ac:dyDescent="0.25">
      <c r="E321" s="562"/>
      <c r="F321" s="447"/>
      <c r="G321" s="426"/>
      <c r="H321" s="640"/>
      <c r="I321" s="650"/>
      <c r="J321" s="447"/>
      <c r="K321" s="654"/>
      <c r="L321" s="426"/>
      <c r="M321" s="447"/>
      <c r="N321" s="426"/>
    </row>
    <row r="322" spans="5:14" s="51" customFormat="1" x14ac:dyDescent="0.25">
      <c r="E322" s="562"/>
      <c r="F322" s="447"/>
      <c r="G322" s="426"/>
      <c r="H322" s="640"/>
      <c r="I322" s="650"/>
      <c r="J322" s="447"/>
      <c r="K322" s="654"/>
      <c r="L322" s="426"/>
      <c r="M322" s="447"/>
      <c r="N322" s="426"/>
    </row>
    <row r="323" spans="5:14" s="51" customFormat="1" x14ac:dyDescent="0.25">
      <c r="E323" s="562"/>
      <c r="F323" s="447"/>
      <c r="G323" s="426"/>
      <c r="H323" s="640"/>
      <c r="I323" s="650"/>
      <c r="J323" s="447"/>
      <c r="K323" s="654"/>
      <c r="L323" s="426"/>
      <c r="M323" s="447"/>
      <c r="N323" s="426"/>
    </row>
    <row r="324" spans="5:14" s="51" customFormat="1" x14ac:dyDescent="0.25">
      <c r="E324" s="562"/>
      <c r="F324" s="447"/>
      <c r="G324" s="426"/>
      <c r="H324" s="640"/>
      <c r="I324" s="650"/>
      <c r="J324" s="447"/>
      <c r="K324" s="654"/>
      <c r="L324" s="426"/>
      <c r="M324" s="447"/>
      <c r="N324" s="426"/>
    </row>
    <row r="325" spans="5:14" s="51" customFormat="1" x14ac:dyDescent="0.25">
      <c r="E325" s="562"/>
      <c r="F325" s="447"/>
      <c r="G325" s="426"/>
      <c r="H325" s="640"/>
      <c r="I325" s="650"/>
      <c r="J325" s="447"/>
      <c r="K325" s="654"/>
      <c r="L325" s="426"/>
      <c r="M325" s="447"/>
      <c r="N325" s="426"/>
    </row>
    <row r="326" spans="5:14" s="51" customFormat="1" x14ac:dyDescent="0.25">
      <c r="E326" s="562"/>
      <c r="F326" s="447"/>
      <c r="G326" s="426"/>
      <c r="H326" s="640"/>
      <c r="I326" s="650"/>
      <c r="J326" s="447"/>
      <c r="K326" s="654"/>
      <c r="L326" s="426"/>
      <c r="M326" s="447"/>
      <c r="N326" s="426"/>
    </row>
    <row r="327" spans="5:14" s="51" customFormat="1" x14ac:dyDescent="0.25">
      <c r="E327" s="562"/>
      <c r="F327" s="447"/>
      <c r="G327" s="426"/>
      <c r="H327" s="640"/>
      <c r="I327" s="650"/>
      <c r="J327" s="447"/>
      <c r="K327" s="654"/>
      <c r="L327" s="426"/>
      <c r="M327" s="447"/>
      <c r="N327" s="426"/>
    </row>
    <row r="328" spans="5:14" s="51" customFormat="1" x14ac:dyDescent="0.25">
      <c r="E328" s="562"/>
      <c r="F328" s="447"/>
      <c r="G328" s="426"/>
      <c r="H328" s="640"/>
      <c r="I328" s="650"/>
      <c r="J328" s="447"/>
      <c r="K328" s="654"/>
      <c r="L328" s="426"/>
      <c r="M328" s="447"/>
      <c r="N328" s="426"/>
    </row>
    <row r="329" spans="5:14" s="51" customFormat="1" x14ac:dyDescent="0.25">
      <c r="E329" s="562"/>
      <c r="F329" s="447"/>
      <c r="G329" s="426"/>
      <c r="H329" s="640"/>
      <c r="I329" s="650"/>
      <c r="J329" s="447"/>
      <c r="K329" s="654"/>
      <c r="L329" s="426"/>
      <c r="M329" s="447"/>
      <c r="N329" s="426"/>
    </row>
    <row r="330" spans="5:14" s="51" customFormat="1" x14ac:dyDescent="0.25">
      <c r="E330" s="562"/>
      <c r="F330" s="447"/>
      <c r="G330" s="426"/>
      <c r="H330" s="640"/>
      <c r="I330" s="650"/>
      <c r="J330" s="447"/>
      <c r="K330" s="654"/>
      <c r="L330" s="426"/>
      <c r="M330" s="447"/>
      <c r="N330" s="426"/>
    </row>
    <row r="331" spans="5:14" s="51" customFormat="1" x14ac:dyDescent="0.25">
      <c r="E331" s="562"/>
      <c r="F331" s="447"/>
      <c r="G331" s="426"/>
      <c r="H331" s="640"/>
      <c r="I331" s="650"/>
      <c r="J331" s="447"/>
      <c r="K331" s="654"/>
      <c r="L331" s="426"/>
      <c r="M331" s="447"/>
      <c r="N331" s="426"/>
    </row>
    <row r="332" spans="5:14" s="51" customFormat="1" x14ac:dyDescent="0.25">
      <c r="E332" s="562"/>
      <c r="F332" s="447"/>
      <c r="G332" s="426"/>
      <c r="H332" s="640"/>
      <c r="I332" s="650"/>
      <c r="J332" s="447"/>
      <c r="K332" s="654"/>
      <c r="L332" s="426"/>
      <c r="M332" s="447"/>
      <c r="N332" s="426"/>
    </row>
    <row r="333" spans="5:14" s="51" customFormat="1" x14ac:dyDescent="0.25">
      <c r="E333" s="562"/>
      <c r="F333" s="447"/>
      <c r="G333" s="426"/>
      <c r="H333" s="640"/>
      <c r="I333" s="650"/>
      <c r="J333" s="447"/>
      <c r="K333" s="654"/>
      <c r="L333" s="426"/>
      <c r="M333" s="447"/>
      <c r="N333" s="426"/>
    </row>
    <row r="334" spans="5:14" s="51" customFormat="1" x14ac:dyDescent="0.25">
      <c r="E334" s="562"/>
      <c r="F334" s="447"/>
      <c r="G334" s="426"/>
      <c r="H334" s="640"/>
      <c r="I334" s="650"/>
      <c r="J334" s="447"/>
      <c r="K334" s="654"/>
      <c r="L334" s="426"/>
      <c r="M334" s="447"/>
      <c r="N334" s="426"/>
    </row>
    <row r="335" spans="5:14" s="51" customFormat="1" x14ac:dyDescent="0.25">
      <c r="E335" s="562"/>
      <c r="F335" s="447"/>
      <c r="G335" s="426"/>
      <c r="H335" s="640"/>
      <c r="I335" s="650"/>
      <c r="J335" s="447"/>
      <c r="K335" s="654"/>
      <c r="L335" s="426"/>
      <c r="M335" s="447"/>
      <c r="N335" s="426"/>
    </row>
    <row r="336" spans="5:14" s="51" customFormat="1" x14ac:dyDescent="0.25">
      <c r="E336" s="562"/>
      <c r="F336" s="447"/>
      <c r="G336" s="426"/>
      <c r="H336" s="640"/>
      <c r="I336" s="650"/>
      <c r="J336" s="447"/>
      <c r="K336" s="654"/>
      <c r="L336" s="426"/>
      <c r="M336" s="447"/>
      <c r="N336" s="426"/>
    </row>
    <row r="337" spans="5:14" s="51" customFormat="1" x14ac:dyDescent="0.25">
      <c r="E337" s="562"/>
      <c r="F337" s="447"/>
      <c r="G337" s="426"/>
      <c r="H337" s="640"/>
      <c r="I337" s="650"/>
      <c r="J337" s="447"/>
      <c r="K337" s="654"/>
      <c r="L337" s="426"/>
      <c r="M337" s="447"/>
      <c r="N337" s="426"/>
    </row>
    <row r="338" spans="5:14" s="51" customFormat="1" x14ac:dyDescent="0.25">
      <c r="E338" s="562"/>
      <c r="F338" s="447"/>
      <c r="G338" s="426"/>
      <c r="H338" s="640"/>
      <c r="I338" s="650"/>
      <c r="J338" s="447"/>
      <c r="K338" s="654"/>
      <c r="L338" s="426"/>
      <c r="M338" s="447"/>
      <c r="N338" s="426"/>
    </row>
    <row r="339" spans="5:14" s="51" customFormat="1" x14ac:dyDescent="0.25">
      <c r="E339" s="562"/>
      <c r="F339" s="447"/>
      <c r="G339" s="426"/>
      <c r="H339" s="640"/>
      <c r="I339" s="650"/>
      <c r="J339" s="447"/>
      <c r="K339" s="654"/>
      <c r="L339" s="426"/>
      <c r="M339" s="447"/>
      <c r="N339" s="426"/>
    </row>
    <row r="340" spans="5:14" s="51" customFormat="1" x14ac:dyDescent="0.25">
      <c r="E340" s="562"/>
      <c r="F340" s="447"/>
      <c r="G340" s="426"/>
      <c r="H340" s="640"/>
      <c r="I340" s="650"/>
      <c r="J340" s="447"/>
      <c r="K340" s="654"/>
      <c r="L340" s="426"/>
      <c r="M340" s="447"/>
      <c r="N340" s="426"/>
    </row>
    <row r="341" spans="5:14" s="51" customFormat="1" x14ac:dyDescent="0.25">
      <c r="E341" s="562"/>
      <c r="F341" s="447"/>
      <c r="G341" s="426"/>
      <c r="H341" s="640"/>
      <c r="I341" s="650"/>
      <c r="J341" s="447"/>
      <c r="K341" s="654"/>
      <c r="L341" s="426"/>
      <c r="M341" s="447"/>
      <c r="N341" s="426"/>
    </row>
    <row r="342" spans="5:14" s="51" customFormat="1" x14ac:dyDescent="0.25">
      <c r="E342" s="562"/>
      <c r="F342" s="447"/>
      <c r="G342" s="426"/>
      <c r="H342" s="640"/>
      <c r="I342" s="650"/>
      <c r="J342" s="447"/>
      <c r="K342" s="654"/>
      <c r="L342" s="426"/>
      <c r="M342" s="447"/>
      <c r="N342" s="426"/>
    </row>
    <row r="343" spans="5:14" s="51" customFormat="1" x14ac:dyDescent="0.25">
      <c r="E343" s="562"/>
      <c r="F343" s="447"/>
      <c r="G343" s="426"/>
      <c r="H343" s="640"/>
      <c r="I343" s="650"/>
      <c r="J343" s="447"/>
      <c r="K343" s="654"/>
      <c r="L343" s="426"/>
      <c r="M343" s="447"/>
      <c r="N343" s="426"/>
    </row>
    <row r="344" spans="5:14" s="51" customFormat="1" x14ac:dyDescent="0.25">
      <c r="E344" s="562"/>
      <c r="F344" s="447"/>
      <c r="G344" s="426"/>
      <c r="H344" s="640"/>
      <c r="I344" s="650"/>
      <c r="J344" s="447"/>
      <c r="K344" s="654"/>
      <c r="L344" s="426"/>
      <c r="M344" s="447"/>
      <c r="N344" s="426"/>
    </row>
    <row r="345" spans="5:14" s="51" customFormat="1" x14ac:dyDescent="0.25">
      <c r="E345" s="562"/>
      <c r="F345" s="447"/>
      <c r="G345" s="426"/>
      <c r="H345" s="640"/>
      <c r="I345" s="650"/>
      <c r="J345" s="447"/>
      <c r="K345" s="654"/>
      <c r="L345" s="426"/>
      <c r="M345" s="447"/>
      <c r="N345" s="426"/>
    </row>
    <row r="346" spans="5:14" s="51" customFormat="1" x14ac:dyDescent="0.25">
      <c r="E346" s="562"/>
      <c r="F346" s="447"/>
      <c r="G346" s="426"/>
      <c r="H346" s="640"/>
      <c r="I346" s="650"/>
      <c r="J346" s="447"/>
      <c r="K346" s="654"/>
      <c r="L346" s="426"/>
      <c r="M346" s="447"/>
      <c r="N346" s="426"/>
    </row>
    <row r="347" spans="5:14" s="51" customFormat="1" x14ac:dyDescent="0.25">
      <c r="E347" s="562"/>
      <c r="F347" s="447"/>
      <c r="G347" s="426"/>
      <c r="H347" s="640"/>
      <c r="I347" s="650"/>
      <c r="J347" s="447"/>
      <c r="K347" s="654"/>
      <c r="L347" s="426"/>
      <c r="M347" s="447"/>
      <c r="N347" s="426"/>
    </row>
    <row r="348" spans="5:14" s="51" customFormat="1" x14ac:dyDescent="0.25">
      <c r="E348" s="562"/>
      <c r="F348" s="447"/>
      <c r="G348" s="426"/>
      <c r="H348" s="640"/>
      <c r="I348" s="650"/>
      <c r="J348" s="447"/>
      <c r="K348" s="654"/>
      <c r="L348" s="426"/>
      <c r="M348" s="447"/>
      <c r="N348" s="426"/>
    </row>
    <row r="349" spans="5:14" s="51" customFormat="1" x14ac:dyDescent="0.25">
      <c r="E349" s="562"/>
      <c r="F349" s="447"/>
      <c r="G349" s="426"/>
      <c r="H349" s="640"/>
      <c r="I349" s="650"/>
      <c r="J349" s="447"/>
      <c r="K349" s="654"/>
      <c r="L349" s="426"/>
      <c r="M349" s="447"/>
      <c r="N349" s="426"/>
    </row>
    <row r="350" spans="5:14" s="51" customFormat="1" x14ac:dyDescent="0.25">
      <c r="E350" s="562"/>
      <c r="F350" s="447"/>
      <c r="G350" s="426"/>
      <c r="H350" s="640"/>
      <c r="I350" s="650"/>
      <c r="J350" s="447"/>
      <c r="K350" s="654"/>
      <c r="L350" s="426"/>
      <c r="M350" s="447"/>
      <c r="N350" s="426"/>
    </row>
    <row r="351" spans="5:14" s="51" customFormat="1" x14ac:dyDescent="0.25">
      <c r="E351" s="562"/>
      <c r="F351" s="447"/>
      <c r="G351" s="426"/>
      <c r="H351" s="640"/>
      <c r="I351" s="650"/>
      <c r="J351" s="447"/>
      <c r="K351" s="654"/>
      <c r="L351" s="426"/>
      <c r="M351" s="447"/>
      <c r="N351" s="426"/>
    </row>
    <row r="352" spans="5:14" s="51" customFormat="1" x14ac:dyDescent="0.25">
      <c r="E352" s="562"/>
      <c r="F352" s="447"/>
      <c r="G352" s="426"/>
      <c r="H352" s="640"/>
      <c r="I352" s="650"/>
      <c r="J352" s="447"/>
      <c r="K352" s="654"/>
      <c r="L352" s="426"/>
      <c r="M352" s="447"/>
      <c r="N352" s="426"/>
    </row>
    <row r="353" spans="5:14" s="51" customFormat="1" x14ac:dyDescent="0.25">
      <c r="E353" s="562"/>
      <c r="F353" s="447"/>
      <c r="G353" s="426"/>
      <c r="H353" s="640"/>
      <c r="I353" s="650"/>
      <c r="J353" s="447"/>
      <c r="K353" s="654"/>
      <c r="L353" s="426"/>
      <c r="M353" s="447"/>
      <c r="N353" s="426"/>
    </row>
    <row r="354" spans="5:14" s="51" customFormat="1" x14ac:dyDescent="0.25">
      <c r="E354" s="562"/>
      <c r="F354" s="447"/>
      <c r="G354" s="426"/>
      <c r="H354" s="640"/>
      <c r="I354" s="650"/>
      <c r="J354" s="447"/>
      <c r="K354" s="654"/>
      <c r="L354" s="426"/>
      <c r="M354" s="447"/>
      <c r="N354" s="426"/>
    </row>
    <row r="355" spans="5:14" s="51" customFormat="1" x14ac:dyDescent="0.25">
      <c r="E355" s="562"/>
      <c r="F355" s="447"/>
      <c r="G355" s="426"/>
      <c r="H355" s="640"/>
      <c r="I355" s="650"/>
      <c r="J355" s="447"/>
      <c r="K355" s="654"/>
      <c r="L355" s="426"/>
      <c r="M355" s="447"/>
      <c r="N355" s="426"/>
    </row>
    <row r="356" spans="5:14" s="51" customFormat="1" x14ac:dyDescent="0.25">
      <c r="E356" s="562"/>
      <c r="F356" s="447"/>
      <c r="G356" s="426"/>
      <c r="H356" s="640"/>
      <c r="I356" s="650"/>
      <c r="J356" s="447"/>
      <c r="K356" s="654"/>
      <c r="L356" s="426"/>
      <c r="M356" s="447"/>
      <c r="N356" s="426"/>
    </row>
    <row r="357" spans="5:14" s="51" customFormat="1" x14ac:dyDescent="0.25">
      <c r="E357" s="562"/>
      <c r="F357" s="447"/>
      <c r="G357" s="426"/>
      <c r="H357" s="640"/>
      <c r="I357" s="650"/>
      <c r="J357" s="447"/>
      <c r="K357" s="654"/>
      <c r="L357" s="426"/>
      <c r="M357" s="447"/>
      <c r="N357" s="426"/>
    </row>
    <row r="358" spans="5:14" s="51" customFormat="1" x14ac:dyDescent="0.25">
      <c r="E358" s="562"/>
      <c r="F358" s="447"/>
      <c r="G358" s="426"/>
      <c r="H358" s="640"/>
      <c r="I358" s="650"/>
      <c r="J358" s="447"/>
      <c r="K358" s="654"/>
      <c r="L358" s="426"/>
      <c r="M358" s="447"/>
      <c r="N358" s="426"/>
    </row>
    <row r="359" spans="5:14" s="51" customFormat="1" x14ac:dyDescent="0.25">
      <c r="E359" s="562"/>
      <c r="F359" s="447"/>
      <c r="G359" s="426"/>
      <c r="H359" s="640"/>
      <c r="I359" s="650"/>
      <c r="J359" s="447"/>
      <c r="K359" s="654"/>
      <c r="L359" s="426"/>
      <c r="M359" s="447"/>
      <c r="N359" s="426"/>
    </row>
    <row r="360" spans="5:14" s="51" customFormat="1" x14ac:dyDescent="0.25">
      <c r="E360" s="562"/>
      <c r="F360" s="447"/>
      <c r="G360" s="426"/>
      <c r="H360" s="640"/>
      <c r="I360" s="650"/>
      <c r="J360" s="447"/>
      <c r="K360" s="654"/>
      <c r="L360" s="426"/>
      <c r="M360" s="447"/>
      <c r="N360" s="426"/>
    </row>
    <row r="361" spans="5:14" s="51" customFormat="1" x14ac:dyDescent="0.25">
      <c r="E361" s="562"/>
      <c r="F361" s="447"/>
      <c r="G361" s="426"/>
      <c r="H361" s="640"/>
      <c r="I361" s="650"/>
      <c r="J361" s="447"/>
      <c r="K361" s="654"/>
      <c r="L361" s="426"/>
      <c r="M361" s="447"/>
      <c r="N361" s="426"/>
    </row>
    <row r="362" spans="5:14" s="51" customFormat="1" x14ac:dyDescent="0.25">
      <c r="E362" s="562"/>
      <c r="F362" s="447"/>
      <c r="G362" s="426"/>
      <c r="H362" s="640"/>
      <c r="I362" s="650"/>
      <c r="J362" s="447"/>
      <c r="K362" s="654"/>
      <c r="L362" s="426"/>
      <c r="M362" s="447"/>
      <c r="N362" s="426"/>
    </row>
    <row r="363" spans="5:14" s="51" customFormat="1" x14ac:dyDescent="0.25">
      <c r="E363" s="562"/>
      <c r="F363" s="447"/>
      <c r="G363" s="426"/>
      <c r="H363" s="640"/>
      <c r="I363" s="650"/>
      <c r="J363" s="447"/>
      <c r="K363" s="654"/>
      <c r="L363" s="426"/>
      <c r="M363" s="447"/>
      <c r="N363" s="426"/>
    </row>
    <row r="364" spans="5:14" s="51" customFormat="1" x14ac:dyDescent="0.25">
      <c r="E364" s="562"/>
      <c r="F364" s="447"/>
      <c r="G364" s="426"/>
      <c r="H364" s="640"/>
      <c r="I364" s="650"/>
      <c r="J364" s="447"/>
      <c r="K364" s="654"/>
      <c r="L364" s="426"/>
      <c r="M364" s="447"/>
      <c r="N364" s="426"/>
    </row>
    <row r="365" spans="5:14" s="51" customFormat="1" x14ac:dyDescent="0.25">
      <c r="E365" s="562"/>
      <c r="F365" s="447"/>
      <c r="G365" s="426"/>
      <c r="H365" s="640"/>
      <c r="I365" s="650"/>
      <c r="J365" s="447"/>
      <c r="K365" s="654"/>
      <c r="L365" s="426"/>
      <c r="M365" s="447"/>
      <c r="N365" s="426"/>
    </row>
    <row r="366" spans="5:14" s="51" customFormat="1" x14ac:dyDescent="0.25">
      <c r="E366" s="562"/>
      <c r="F366" s="447"/>
      <c r="G366" s="426"/>
      <c r="H366" s="640"/>
      <c r="I366" s="650"/>
      <c r="J366" s="447"/>
      <c r="K366" s="654"/>
      <c r="L366" s="426"/>
      <c r="M366" s="447"/>
      <c r="N366" s="426"/>
    </row>
    <row r="367" spans="5:14" s="51" customFormat="1" x14ac:dyDescent="0.25">
      <c r="E367" s="562"/>
      <c r="F367" s="447"/>
      <c r="G367" s="426"/>
      <c r="H367" s="640"/>
      <c r="I367" s="650"/>
      <c r="J367" s="447"/>
      <c r="K367" s="654"/>
      <c r="L367" s="426"/>
      <c r="M367" s="447"/>
      <c r="N367" s="426"/>
    </row>
    <row r="368" spans="5:14" s="51" customFormat="1" x14ac:dyDescent="0.25">
      <c r="E368" s="562"/>
      <c r="F368" s="447"/>
      <c r="G368" s="426"/>
      <c r="H368" s="640"/>
      <c r="I368" s="650"/>
      <c r="J368" s="447"/>
      <c r="K368" s="654"/>
      <c r="L368" s="426"/>
      <c r="M368" s="447"/>
      <c r="N368" s="426"/>
    </row>
    <row r="369" spans="5:14" s="51" customFormat="1" x14ac:dyDescent="0.25">
      <c r="E369" s="562"/>
      <c r="F369" s="447"/>
      <c r="G369" s="426"/>
      <c r="H369" s="640"/>
      <c r="I369" s="650"/>
      <c r="J369" s="447"/>
      <c r="K369" s="654"/>
      <c r="L369" s="426"/>
      <c r="M369" s="447"/>
      <c r="N369" s="426"/>
    </row>
    <row r="370" spans="5:14" s="51" customFormat="1" x14ac:dyDescent="0.25">
      <c r="E370" s="562"/>
      <c r="F370" s="447"/>
      <c r="G370" s="426"/>
      <c r="H370" s="640"/>
      <c r="I370" s="650"/>
      <c r="J370" s="447"/>
      <c r="K370" s="654"/>
      <c r="L370" s="426"/>
      <c r="M370" s="447"/>
      <c r="N370" s="426"/>
    </row>
    <row r="371" spans="5:14" s="51" customFormat="1" x14ac:dyDescent="0.25">
      <c r="E371" s="562"/>
      <c r="F371" s="447"/>
      <c r="G371" s="426"/>
      <c r="H371" s="640"/>
      <c r="I371" s="650"/>
      <c r="J371" s="447"/>
      <c r="K371" s="654"/>
      <c r="L371" s="426"/>
      <c r="M371" s="447"/>
      <c r="N371" s="426"/>
    </row>
    <row r="372" spans="5:14" s="51" customFormat="1" x14ac:dyDescent="0.25">
      <c r="E372" s="562"/>
      <c r="F372" s="447"/>
      <c r="G372" s="426"/>
      <c r="H372" s="640"/>
      <c r="I372" s="650"/>
      <c r="J372" s="447"/>
      <c r="K372" s="654"/>
      <c r="L372" s="426"/>
      <c r="M372" s="447"/>
      <c r="N372" s="426"/>
    </row>
    <row r="373" spans="5:14" s="51" customFormat="1" x14ac:dyDescent="0.25">
      <c r="E373" s="562"/>
      <c r="F373" s="447"/>
      <c r="G373" s="426"/>
      <c r="H373" s="640"/>
      <c r="I373" s="650"/>
      <c r="J373" s="447"/>
      <c r="K373" s="654"/>
      <c r="L373" s="426"/>
      <c r="M373" s="447"/>
      <c r="N373" s="426"/>
    </row>
    <row r="374" spans="5:14" s="51" customFormat="1" x14ac:dyDescent="0.25">
      <c r="E374" s="562"/>
      <c r="F374" s="447"/>
      <c r="G374" s="426"/>
      <c r="H374" s="640"/>
      <c r="I374" s="650"/>
      <c r="J374" s="447"/>
      <c r="K374" s="654"/>
      <c r="L374" s="426"/>
      <c r="M374" s="447"/>
      <c r="N374" s="426"/>
    </row>
    <row r="375" spans="5:14" s="51" customFormat="1" x14ac:dyDescent="0.25">
      <c r="E375" s="562"/>
      <c r="F375" s="447"/>
      <c r="G375" s="426"/>
      <c r="H375" s="640"/>
      <c r="I375" s="650"/>
      <c r="J375" s="447"/>
      <c r="K375" s="654"/>
      <c r="L375" s="426"/>
      <c r="M375" s="447"/>
      <c r="N375" s="426"/>
    </row>
    <row r="376" spans="5:14" s="51" customFormat="1" x14ac:dyDescent="0.25">
      <c r="E376" s="562"/>
      <c r="F376" s="447"/>
      <c r="G376" s="426"/>
      <c r="H376" s="640"/>
      <c r="I376" s="650"/>
      <c r="J376" s="447"/>
      <c r="K376" s="654"/>
      <c r="L376" s="426"/>
      <c r="M376" s="447"/>
      <c r="N376" s="426"/>
    </row>
    <row r="377" spans="5:14" s="51" customFormat="1" x14ac:dyDescent="0.25">
      <c r="E377" s="562"/>
      <c r="F377" s="447"/>
      <c r="G377" s="426"/>
      <c r="H377" s="640"/>
      <c r="I377" s="650"/>
      <c r="J377" s="447"/>
      <c r="K377" s="654"/>
      <c r="L377" s="426"/>
      <c r="M377" s="447"/>
      <c r="N377" s="426"/>
    </row>
    <row r="378" spans="5:14" s="51" customFormat="1" x14ac:dyDescent="0.25">
      <c r="E378" s="562"/>
      <c r="F378" s="447"/>
      <c r="G378" s="426"/>
      <c r="H378" s="640"/>
      <c r="I378" s="650"/>
      <c r="J378" s="447"/>
      <c r="K378" s="654"/>
      <c r="L378" s="426"/>
      <c r="M378" s="447"/>
      <c r="N378" s="426"/>
    </row>
    <row r="379" spans="5:14" s="51" customFormat="1" x14ac:dyDescent="0.25">
      <c r="E379" s="562"/>
      <c r="F379" s="447"/>
      <c r="G379" s="426"/>
      <c r="H379" s="640"/>
      <c r="I379" s="650"/>
      <c r="J379" s="447"/>
      <c r="K379" s="654"/>
      <c r="L379" s="426"/>
      <c r="M379" s="447"/>
      <c r="N379" s="426"/>
    </row>
    <row r="380" spans="5:14" s="51" customFormat="1" x14ac:dyDescent="0.25">
      <c r="E380" s="562"/>
      <c r="F380" s="447"/>
      <c r="G380" s="426"/>
      <c r="H380" s="640"/>
      <c r="I380" s="650"/>
      <c r="J380" s="447"/>
      <c r="K380" s="654"/>
      <c r="L380" s="426"/>
      <c r="M380" s="447"/>
      <c r="N380" s="426"/>
    </row>
    <row r="381" spans="5:14" s="51" customFormat="1" x14ac:dyDescent="0.25">
      <c r="E381" s="562"/>
      <c r="F381" s="447"/>
      <c r="G381" s="426"/>
      <c r="H381" s="640"/>
      <c r="I381" s="650"/>
      <c r="J381" s="447"/>
      <c r="K381" s="654"/>
      <c r="L381" s="426"/>
      <c r="M381" s="447"/>
      <c r="N381" s="426"/>
    </row>
    <row r="382" spans="5:14" s="51" customFormat="1" x14ac:dyDescent="0.25">
      <c r="E382" s="562"/>
      <c r="F382" s="447"/>
      <c r="G382" s="426"/>
      <c r="H382" s="640"/>
      <c r="I382" s="650"/>
      <c r="J382" s="447"/>
      <c r="K382" s="654"/>
      <c r="L382" s="426"/>
      <c r="M382" s="447"/>
      <c r="N382" s="426"/>
    </row>
    <row r="383" spans="5:14" s="51" customFormat="1" x14ac:dyDescent="0.25">
      <c r="E383" s="562"/>
      <c r="F383" s="447"/>
      <c r="G383" s="426"/>
      <c r="H383" s="640"/>
      <c r="I383" s="650"/>
      <c r="J383" s="447"/>
      <c r="K383" s="654"/>
      <c r="L383" s="426"/>
      <c r="M383" s="447"/>
      <c r="N383" s="426"/>
    </row>
    <row r="384" spans="5:14" s="51" customFormat="1" x14ac:dyDescent="0.25">
      <c r="E384" s="562"/>
      <c r="F384" s="447"/>
      <c r="G384" s="426"/>
      <c r="H384" s="640"/>
      <c r="I384" s="650"/>
      <c r="J384" s="447"/>
      <c r="K384" s="654"/>
      <c r="L384" s="426"/>
      <c r="M384" s="447"/>
      <c r="N384" s="426"/>
    </row>
    <row r="385" spans="5:14" s="51" customFormat="1" x14ac:dyDescent="0.25">
      <c r="E385" s="562"/>
      <c r="F385" s="447"/>
      <c r="G385" s="426"/>
      <c r="H385" s="640"/>
      <c r="I385" s="650"/>
      <c r="J385" s="447"/>
      <c r="K385" s="654"/>
      <c r="L385" s="426"/>
      <c r="M385" s="447"/>
      <c r="N385" s="426"/>
    </row>
    <row r="386" spans="5:14" s="51" customFormat="1" x14ac:dyDescent="0.25">
      <c r="E386" s="562"/>
      <c r="F386" s="447"/>
      <c r="G386" s="426"/>
      <c r="H386" s="640"/>
      <c r="I386" s="650"/>
      <c r="J386" s="447"/>
      <c r="K386" s="654"/>
      <c r="L386" s="426"/>
      <c r="M386" s="447"/>
      <c r="N386" s="426"/>
    </row>
    <row r="387" spans="5:14" s="51" customFormat="1" x14ac:dyDescent="0.25">
      <c r="E387" s="562"/>
      <c r="F387" s="447"/>
      <c r="G387" s="426"/>
      <c r="H387" s="640"/>
      <c r="I387" s="650"/>
      <c r="J387" s="447"/>
      <c r="K387" s="654"/>
      <c r="L387" s="426"/>
      <c r="M387" s="447"/>
      <c r="N387" s="426"/>
    </row>
    <row r="388" spans="5:14" s="51" customFormat="1" x14ac:dyDescent="0.25">
      <c r="E388" s="562"/>
      <c r="F388" s="447"/>
      <c r="G388" s="426"/>
      <c r="H388" s="640"/>
      <c r="I388" s="650"/>
      <c r="J388" s="447"/>
      <c r="K388" s="654"/>
      <c r="L388" s="426"/>
      <c r="M388" s="447"/>
      <c r="N388" s="426"/>
    </row>
    <row r="389" spans="5:14" s="51" customFormat="1" x14ac:dyDescent="0.25">
      <c r="E389" s="562"/>
      <c r="F389" s="447"/>
      <c r="G389" s="426"/>
      <c r="H389" s="640"/>
      <c r="I389" s="650"/>
      <c r="J389" s="447"/>
      <c r="K389" s="654"/>
      <c r="L389" s="426"/>
      <c r="M389" s="447"/>
      <c r="N389" s="426"/>
    </row>
    <row r="390" spans="5:14" s="51" customFormat="1" x14ac:dyDescent="0.25">
      <c r="E390" s="562"/>
      <c r="F390" s="447"/>
      <c r="G390" s="426"/>
      <c r="H390" s="640"/>
      <c r="I390" s="650"/>
      <c r="J390" s="447"/>
      <c r="K390" s="654"/>
      <c r="L390" s="426"/>
      <c r="M390" s="447"/>
      <c r="N390" s="426"/>
    </row>
    <row r="391" spans="5:14" s="51" customFormat="1" x14ac:dyDescent="0.25">
      <c r="E391" s="562"/>
      <c r="F391" s="447"/>
      <c r="G391" s="426"/>
      <c r="H391" s="640"/>
      <c r="I391" s="650"/>
      <c r="J391" s="447"/>
      <c r="K391" s="654"/>
      <c r="L391" s="426"/>
      <c r="M391" s="447"/>
      <c r="N391" s="426"/>
    </row>
    <row r="392" spans="5:14" s="51" customFormat="1" x14ac:dyDescent="0.25">
      <c r="E392" s="562"/>
      <c r="F392" s="447"/>
      <c r="G392" s="426"/>
      <c r="H392" s="640"/>
      <c r="I392" s="650"/>
      <c r="J392" s="447"/>
      <c r="K392" s="654"/>
      <c r="L392" s="426"/>
      <c r="M392" s="447"/>
      <c r="N392" s="426"/>
    </row>
    <row r="393" spans="5:14" s="51" customFormat="1" x14ac:dyDescent="0.25">
      <c r="E393" s="562"/>
      <c r="F393" s="447"/>
      <c r="G393" s="426"/>
      <c r="H393" s="640"/>
      <c r="I393" s="650"/>
      <c r="J393" s="447"/>
      <c r="K393" s="654"/>
      <c r="L393" s="426"/>
      <c r="M393" s="447"/>
      <c r="N393" s="426"/>
    </row>
    <row r="394" spans="5:14" s="51" customFormat="1" x14ac:dyDescent="0.25">
      <c r="E394" s="562"/>
      <c r="F394" s="447"/>
      <c r="G394" s="426"/>
      <c r="H394" s="640"/>
      <c r="I394" s="650"/>
      <c r="J394" s="447"/>
      <c r="K394" s="654"/>
      <c r="L394" s="426"/>
      <c r="M394" s="447"/>
      <c r="N394" s="426"/>
    </row>
    <row r="395" spans="5:14" s="51" customFormat="1" x14ac:dyDescent="0.25">
      <c r="E395" s="562"/>
      <c r="F395" s="447"/>
      <c r="G395" s="426"/>
      <c r="H395" s="640"/>
      <c r="I395" s="650"/>
      <c r="J395" s="447"/>
      <c r="K395" s="654"/>
      <c r="L395" s="426"/>
      <c r="M395" s="447"/>
      <c r="N395" s="426"/>
    </row>
    <row r="396" spans="5:14" s="51" customFormat="1" x14ac:dyDescent="0.25">
      <c r="E396" s="562"/>
      <c r="F396" s="447"/>
      <c r="G396" s="426"/>
      <c r="H396" s="640"/>
      <c r="I396" s="650"/>
      <c r="J396" s="447"/>
      <c r="K396" s="654"/>
      <c r="L396" s="426"/>
      <c r="M396" s="447"/>
      <c r="N396" s="426"/>
    </row>
    <row r="397" spans="5:14" s="51" customFormat="1" x14ac:dyDescent="0.25">
      <c r="E397" s="562"/>
      <c r="F397" s="447"/>
      <c r="G397" s="426"/>
      <c r="H397" s="640"/>
      <c r="I397" s="650"/>
      <c r="J397" s="447"/>
      <c r="K397" s="654"/>
      <c r="L397" s="426"/>
      <c r="M397" s="447"/>
      <c r="N397" s="426"/>
    </row>
    <row r="398" spans="5:14" s="51" customFormat="1" x14ac:dyDescent="0.25">
      <c r="E398" s="562"/>
      <c r="F398" s="447"/>
      <c r="G398" s="426"/>
      <c r="H398" s="640"/>
      <c r="I398" s="650"/>
      <c r="J398" s="447"/>
      <c r="K398" s="654"/>
      <c r="L398" s="426"/>
      <c r="M398" s="447"/>
      <c r="N398" s="426"/>
    </row>
    <row r="399" spans="5:14" s="51" customFormat="1" x14ac:dyDescent="0.25">
      <c r="E399" s="562"/>
      <c r="F399" s="447"/>
      <c r="G399" s="426"/>
      <c r="H399" s="640"/>
      <c r="I399" s="650"/>
      <c r="J399" s="447"/>
      <c r="K399" s="654"/>
      <c r="L399" s="426"/>
      <c r="M399" s="447"/>
      <c r="N399" s="426"/>
    </row>
    <row r="400" spans="5:14" s="51" customFormat="1" x14ac:dyDescent="0.25">
      <c r="E400" s="562"/>
      <c r="F400" s="447"/>
      <c r="G400" s="426"/>
      <c r="H400" s="640"/>
      <c r="I400" s="650"/>
      <c r="J400" s="447"/>
      <c r="K400" s="654"/>
      <c r="L400" s="426"/>
      <c r="M400" s="447"/>
      <c r="N400" s="426"/>
    </row>
    <row r="401" spans="5:14" s="51" customFormat="1" x14ac:dyDescent="0.25">
      <c r="E401" s="562"/>
      <c r="F401" s="447"/>
      <c r="G401" s="426"/>
      <c r="H401" s="640"/>
      <c r="I401" s="650"/>
      <c r="J401" s="447"/>
      <c r="K401" s="654"/>
      <c r="L401" s="426"/>
      <c r="M401" s="447"/>
      <c r="N401" s="426"/>
    </row>
    <row r="402" spans="5:14" s="51" customFormat="1" x14ac:dyDescent="0.25">
      <c r="E402" s="562"/>
      <c r="F402" s="447"/>
      <c r="G402" s="426"/>
      <c r="H402" s="640"/>
      <c r="I402" s="650"/>
      <c r="J402" s="447"/>
      <c r="K402" s="654"/>
      <c r="L402" s="426"/>
      <c r="M402" s="447"/>
      <c r="N402" s="426"/>
    </row>
    <row r="403" spans="5:14" s="51" customFormat="1" x14ac:dyDescent="0.25">
      <c r="E403" s="562"/>
      <c r="F403" s="447"/>
      <c r="G403" s="426"/>
      <c r="H403" s="640"/>
      <c r="I403" s="650"/>
      <c r="J403" s="447"/>
      <c r="K403" s="654"/>
      <c r="L403" s="426"/>
      <c r="M403" s="447"/>
      <c r="N403" s="426"/>
    </row>
    <row r="404" spans="5:14" s="51" customFormat="1" x14ac:dyDescent="0.25">
      <c r="E404" s="562"/>
      <c r="F404" s="447"/>
      <c r="G404" s="426"/>
      <c r="H404" s="640"/>
      <c r="I404" s="650"/>
      <c r="J404" s="447"/>
      <c r="K404" s="654"/>
      <c r="L404" s="426"/>
      <c r="M404" s="447"/>
      <c r="N404" s="426"/>
    </row>
    <row r="405" spans="5:14" s="51" customFormat="1" x14ac:dyDescent="0.25">
      <c r="E405" s="562"/>
      <c r="F405" s="447"/>
      <c r="G405" s="426"/>
      <c r="H405" s="640"/>
      <c r="I405" s="650"/>
      <c r="J405" s="447"/>
      <c r="K405" s="654"/>
      <c r="L405" s="426"/>
      <c r="M405" s="447"/>
      <c r="N405" s="426"/>
    </row>
    <row r="406" spans="5:14" s="51" customFormat="1" x14ac:dyDescent="0.25">
      <c r="E406" s="562"/>
      <c r="F406" s="447"/>
      <c r="G406" s="426"/>
      <c r="H406" s="640"/>
      <c r="I406" s="650"/>
      <c r="J406" s="447"/>
      <c r="K406" s="654"/>
      <c r="L406" s="426"/>
      <c r="M406" s="447"/>
      <c r="N406" s="426"/>
    </row>
    <row r="407" spans="5:14" s="51" customFormat="1" x14ac:dyDescent="0.25">
      <c r="E407" s="562"/>
      <c r="F407" s="447"/>
      <c r="G407" s="426"/>
      <c r="H407" s="640"/>
      <c r="I407" s="650"/>
      <c r="J407" s="447"/>
      <c r="K407" s="654"/>
      <c r="L407" s="426"/>
      <c r="M407" s="447"/>
      <c r="N407" s="426"/>
    </row>
    <row r="408" spans="5:14" s="51" customFormat="1" x14ac:dyDescent="0.25">
      <c r="E408" s="562"/>
      <c r="F408" s="447"/>
      <c r="G408" s="426"/>
      <c r="H408" s="640"/>
      <c r="I408" s="650"/>
      <c r="J408" s="447"/>
      <c r="K408" s="654"/>
      <c r="L408" s="426"/>
      <c r="M408" s="447"/>
      <c r="N408" s="426"/>
    </row>
    <row r="409" spans="5:14" s="51" customFormat="1" x14ac:dyDescent="0.25">
      <c r="E409" s="562"/>
      <c r="F409" s="447"/>
      <c r="G409" s="426"/>
      <c r="H409" s="640"/>
      <c r="I409" s="650"/>
      <c r="J409" s="447"/>
      <c r="K409" s="654"/>
      <c r="L409" s="426"/>
      <c r="M409" s="447"/>
      <c r="N409" s="426"/>
    </row>
    <row r="410" spans="5:14" s="51" customFormat="1" x14ac:dyDescent="0.25">
      <c r="E410" s="562"/>
      <c r="F410" s="447"/>
      <c r="G410" s="426"/>
      <c r="H410" s="640"/>
      <c r="I410" s="650"/>
      <c r="J410" s="447"/>
      <c r="K410" s="654"/>
      <c r="L410" s="426"/>
      <c r="M410" s="447"/>
      <c r="N410" s="426"/>
    </row>
    <row r="411" spans="5:14" s="51" customFormat="1" x14ac:dyDescent="0.25">
      <c r="E411" s="562"/>
      <c r="F411" s="447"/>
      <c r="G411" s="426"/>
      <c r="H411" s="640"/>
      <c r="I411" s="650"/>
      <c r="J411" s="447"/>
      <c r="K411" s="654"/>
      <c r="L411" s="426"/>
      <c r="M411" s="447"/>
      <c r="N411" s="426"/>
    </row>
    <row r="412" spans="5:14" s="51" customFormat="1" x14ac:dyDescent="0.25">
      <c r="E412" s="562"/>
      <c r="F412" s="447"/>
      <c r="G412" s="426"/>
      <c r="H412" s="640"/>
      <c r="I412" s="650"/>
      <c r="J412" s="447"/>
      <c r="K412" s="654"/>
      <c r="L412" s="426"/>
      <c r="M412" s="447"/>
      <c r="N412" s="426"/>
    </row>
    <row r="413" spans="5:14" s="51" customFormat="1" x14ac:dyDescent="0.25">
      <c r="E413" s="562"/>
      <c r="F413" s="447"/>
      <c r="G413" s="426"/>
      <c r="H413" s="640"/>
      <c r="I413" s="650"/>
      <c r="J413" s="447"/>
      <c r="K413" s="654"/>
      <c r="L413" s="426"/>
      <c r="M413" s="447"/>
      <c r="N413" s="426"/>
    </row>
    <row r="414" spans="5:14" s="51" customFormat="1" x14ac:dyDescent="0.25">
      <c r="E414" s="562"/>
      <c r="F414" s="447"/>
      <c r="G414" s="426"/>
      <c r="H414" s="640"/>
      <c r="I414" s="650"/>
      <c r="J414" s="447"/>
      <c r="K414" s="654"/>
      <c r="L414" s="426"/>
      <c r="M414" s="447"/>
      <c r="N414" s="426"/>
    </row>
    <row r="415" spans="5:14" s="51" customFormat="1" x14ac:dyDescent="0.25">
      <c r="E415" s="562"/>
      <c r="F415" s="447"/>
      <c r="G415" s="426"/>
      <c r="H415" s="640"/>
      <c r="I415" s="650"/>
      <c r="J415" s="447"/>
      <c r="K415" s="654"/>
      <c r="L415" s="426"/>
      <c r="M415" s="447"/>
      <c r="N415" s="426"/>
    </row>
    <row r="416" spans="5:14" s="51" customFormat="1" x14ac:dyDescent="0.25">
      <c r="E416" s="562"/>
      <c r="F416" s="447"/>
      <c r="G416" s="426"/>
      <c r="H416" s="640"/>
      <c r="I416" s="650"/>
      <c r="J416" s="447"/>
      <c r="K416" s="654"/>
      <c r="L416" s="426"/>
      <c r="M416" s="447"/>
      <c r="N416" s="426"/>
    </row>
    <row r="417" spans="5:14" s="51" customFormat="1" x14ac:dyDescent="0.25">
      <c r="E417" s="562"/>
      <c r="F417" s="447"/>
      <c r="G417" s="426"/>
      <c r="H417" s="640"/>
      <c r="I417" s="650"/>
      <c r="J417" s="447"/>
      <c r="K417" s="654"/>
      <c r="L417" s="426"/>
      <c r="M417" s="447"/>
      <c r="N417" s="426"/>
    </row>
    <row r="418" spans="5:14" s="51" customFormat="1" x14ac:dyDescent="0.25">
      <c r="E418" s="562"/>
      <c r="F418" s="447"/>
      <c r="G418" s="426"/>
      <c r="H418" s="640"/>
      <c r="I418" s="650"/>
      <c r="J418" s="447"/>
      <c r="K418" s="654"/>
      <c r="L418" s="426"/>
      <c r="M418" s="447"/>
      <c r="N418" s="426"/>
    </row>
    <row r="419" spans="5:14" s="51" customFormat="1" x14ac:dyDescent="0.25">
      <c r="E419" s="562"/>
      <c r="F419" s="447"/>
      <c r="G419" s="426"/>
      <c r="H419" s="640"/>
      <c r="I419" s="650"/>
      <c r="J419" s="447"/>
      <c r="K419" s="654"/>
      <c r="L419" s="426"/>
      <c r="M419" s="447"/>
      <c r="N419" s="426"/>
    </row>
    <row r="420" spans="5:14" s="51" customFormat="1" x14ac:dyDescent="0.25">
      <c r="E420" s="562"/>
      <c r="F420" s="447"/>
      <c r="G420" s="426"/>
      <c r="H420" s="640"/>
      <c r="I420" s="650"/>
      <c r="J420" s="447"/>
      <c r="K420" s="654"/>
      <c r="L420" s="426"/>
      <c r="M420" s="447"/>
      <c r="N420" s="426"/>
    </row>
    <row r="421" spans="5:14" s="51" customFormat="1" x14ac:dyDescent="0.25">
      <c r="E421" s="562"/>
      <c r="F421" s="447"/>
      <c r="G421" s="426"/>
      <c r="H421" s="640"/>
      <c r="I421" s="650"/>
      <c r="J421" s="447"/>
      <c r="K421" s="654"/>
      <c r="L421" s="426"/>
      <c r="M421" s="447"/>
      <c r="N421" s="426"/>
    </row>
    <row r="422" spans="5:14" s="51" customFormat="1" x14ac:dyDescent="0.25">
      <c r="E422" s="562"/>
      <c r="F422" s="447"/>
      <c r="G422" s="426"/>
      <c r="H422" s="640"/>
      <c r="I422" s="650"/>
      <c r="J422" s="447"/>
      <c r="K422" s="654"/>
      <c r="L422" s="426"/>
      <c r="M422" s="447"/>
      <c r="N422" s="426"/>
    </row>
    <row r="423" spans="5:14" s="51" customFormat="1" x14ac:dyDescent="0.25">
      <c r="E423" s="562"/>
      <c r="F423" s="447"/>
      <c r="G423" s="426"/>
      <c r="H423" s="640"/>
      <c r="I423" s="650"/>
      <c r="J423" s="447"/>
      <c r="K423" s="654"/>
      <c r="L423" s="426"/>
      <c r="M423" s="447"/>
      <c r="N423" s="426"/>
    </row>
    <row r="424" spans="5:14" s="51" customFormat="1" x14ac:dyDescent="0.25">
      <c r="E424" s="562"/>
      <c r="F424" s="447"/>
      <c r="G424" s="426"/>
      <c r="H424" s="640"/>
      <c r="I424" s="650"/>
      <c r="J424" s="447"/>
      <c r="K424" s="654"/>
      <c r="L424" s="426"/>
      <c r="M424" s="447"/>
      <c r="N424" s="426"/>
    </row>
    <row r="425" spans="5:14" s="51" customFormat="1" x14ac:dyDescent="0.25">
      <c r="E425" s="562"/>
      <c r="F425" s="447"/>
      <c r="G425" s="426"/>
      <c r="H425" s="640"/>
      <c r="I425" s="650"/>
      <c r="J425" s="447"/>
      <c r="K425" s="654"/>
      <c r="L425" s="426"/>
      <c r="M425" s="447"/>
      <c r="N425" s="426"/>
    </row>
    <row r="426" spans="5:14" s="51" customFormat="1" x14ac:dyDescent="0.25">
      <c r="E426" s="562"/>
      <c r="F426" s="447"/>
      <c r="G426" s="426"/>
      <c r="H426" s="640"/>
      <c r="I426" s="650"/>
      <c r="J426" s="447"/>
      <c r="K426" s="654"/>
      <c r="L426" s="426"/>
      <c r="M426" s="447"/>
      <c r="N426" s="426"/>
    </row>
    <row r="427" spans="5:14" s="51" customFormat="1" x14ac:dyDescent="0.25">
      <c r="E427" s="562"/>
      <c r="F427" s="447"/>
      <c r="G427" s="426"/>
      <c r="H427" s="640"/>
      <c r="I427" s="650"/>
      <c r="J427" s="447"/>
      <c r="K427" s="654"/>
      <c r="L427" s="426"/>
      <c r="M427" s="447"/>
      <c r="N427" s="426"/>
    </row>
    <row r="428" spans="5:14" s="51" customFormat="1" x14ac:dyDescent="0.25">
      <c r="E428" s="562"/>
      <c r="F428" s="447"/>
      <c r="G428" s="426"/>
      <c r="H428" s="640"/>
      <c r="I428" s="650"/>
      <c r="J428" s="447"/>
      <c r="K428" s="654"/>
      <c r="L428" s="426"/>
      <c r="M428" s="447"/>
      <c r="N428" s="426"/>
    </row>
    <row r="429" spans="5:14" s="51" customFormat="1" x14ac:dyDescent="0.25">
      <c r="E429" s="562"/>
      <c r="F429" s="447"/>
      <c r="G429" s="426"/>
      <c r="H429" s="640"/>
      <c r="I429" s="650"/>
      <c r="J429" s="447"/>
      <c r="K429" s="654"/>
      <c r="L429" s="426"/>
      <c r="M429" s="447"/>
      <c r="N429" s="426"/>
    </row>
    <row r="430" spans="5:14" s="51" customFormat="1" x14ac:dyDescent="0.25">
      <c r="E430" s="562"/>
      <c r="F430" s="447"/>
      <c r="G430" s="426"/>
      <c r="H430" s="640"/>
      <c r="I430" s="650"/>
      <c r="J430" s="447"/>
      <c r="K430" s="654"/>
      <c r="L430" s="426"/>
      <c r="M430" s="447"/>
      <c r="N430" s="426"/>
    </row>
    <row r="431" spans="5:14" s="51" customFormat="1" x14ac:dyDescent="0.25">
      <c r="E431" s="562"/>
      <c r="F431" s="447"/>
      <c r="G431" s="426"/>
      <c r="H431" s="640"/>
      <c r="I431" s="650"/>
      <c r="J431" s="447"/>
      <c r="K431" s="654"/>
      <c r="L431" s="426"/>
      <c r="M431" s="447"/>
      <c r="N431" s="426"/>
    </row>
    <row r="432" spans="5:14" s="51" customFormat="1" x14ac:dyDescent="0.25">
      <c r="E432" s="562"/>
      <c r="F432" s="447"/>
      <c r="G432" s="426"/>
      <c r="H432" s="640"/>
      <c r="I432" s="650"/>
      <c r="J432" s="447"/>
      <c r="K432" s="654"/>
      <c r="L432" s="426"/>
      <c r="M432" s="447"/>
      <c r="N432" s="426"/>
    </row>
    <row r="433" spans="5:14" s="51" customFormat="1" x14ac:dyDescent="0.25">
      <c r="E433" s="562"/>
      <c r="F433" s="447"/>
      <c r="G433" s="426"/>
      <c r="H433" s="640"/>
      <c r="I433" s="650"/>
      <c r="J433" s="447"/>
      <c r="K433" s="654"/>
      <c r="L433" s="426"/>
      <c r="M433" s="447"/>
      <c r="N433" s="426"/>
    </row>
    <row r="434" spans="5:14" s="51" customFormat="1" x14ac:dyDescent="0.25">
      <c r="E434" s="562"/>
      <c r="F434" s="447"/>
      <c r="G434" s="426"/>
      <c r="H434" s="640"/>
      <c r="I434" s="650"/>
      <c r="J434" s="447"/>
      <c r="K434" s="654"/>
      <c r="L434" s="426"/>
      <c r="M434" s="447"/>
      <c r="N434" s="426"/>
    </row>
    <row r="435" spans="5:14" s="51" customFormat="1" x14ac:dyDescent="0.25">
      <c r="E435" s="562"/>
      <c r="F435" s="447"/>
      <c r="G435" s="426"/>
      <c r="H435" s="640"/>
      <c r="I435" s="650"/>
      <c r="J435" s="447"/>
      <c r="K435" s="654"/>
      <c r="L435" s="426"/>
      <c r="M435" s="447"/>
      <c r="N435" s="426"/>
    </row>
    <row r="436" spans="5:14" s="51" customFormat="1" x14ac:dyDescent="0.25">
      <c r="E436" s="562"/>
      <c r="F436" s="447"/>
      <c r="G436" s="426"/>
      <c r="H436" s="640"/>
      <c r="I436" s="650"/>
      <c r="J436" s="447"/>
      <c r="K436" s="654"/>
      <c r="L436" s="426"/>
      <c r="M436" s="447"/>
      <c r="N436" s="426"/>
    </row>
    <row r="437" spans="5:14" s="51" customFormat="1" x14ac:dyDescent="0.25">
      <c r="E437" s="562"/>
      <c r="F437" s="447"/>
      <c r="G437" s="426"/>
      <c r="H437" s="640"/>
      <c r="I437" s="650"/>
      <c r="J437" s="447"/>
      <c r="K437" s="654"/>
      <c r="L437" s="426"/>
      <c r="M437" s="447"/>
      <c r="N437" s="426"/>
    </row>
    <row r="438" spans="5:14" s="51" customFormat="1" x14ac:dyDescent="0.25">
      <c r="E438" s="562"/>
      <c r="F438" s="447"/>
      <c r="G438" s="426"/>
      <c r="H438" s="640"/>
      <c r="I438" s="650"/>
      <c r="J438" s="447"/>
      <c r="K438" s="654"/>
      <c r="L438" s="426"/>
      <c r="M438" s="447"/>
      <c r="N438" s="426"/>
    </row>
    <row r="439" spans="5:14" s="51" customFormat="1" x14ac:dyDescent="0.25">
      <c r="E439" s="562"/>
      <c r="F439" s="447"/>
      <c r="G439" s="426"/>
      <c r="H439" s="640"/>
      <c r="I439" s="650"/>
      <c r="J439" s="447"/>
      <c r="K439" s="654"/>
      <c r="L439" s="426"/>
      <c r="M439" s="447"/>
      <c r="N439" s="426"/>
    </row>
    <row r="440" spans="5:14" s="51" customFormat="1" x14ac:dyDescent="0.25">
      <c r="E440" s="562"/>
      <c r="F440" s="447"/>
      <c r="G440" s="426"/>
      <c r="H440" s="640"/>
      <c r="I440" s="650"/>
      <c r="J440" s="447"/>
      <c r="K440" s="654"/>
      <c r="L440" s="426"/>
      <c r="M440" s="447"/>
      <c r="N440" s="426"/>
    </row>
    <row r="441" spans="5:14" s="51" customFormat="1" x14ac:dyDescent="0.25">
      <c r="E441" s="562"/>
      <c r="F441" s="447"/>
      <c r="G441" s="426"/>
      <c r="H441" s="640"/>
      <c r="I441" s="650"/>
      <c r="J441" s="447"/>
      <c r="K441" s="654"/>
      <c r="L441" s="426"/>
      <c r="M441" s="447"/>
      <c r="N441" s="426"/>
    </row>
    <row r="442" spans="5:14" s="51" customFormat="1" x14ac:dyDescent="0.25">
      <c r="E442" s="562"/>
      <c r="F442" s="447"/>
      <c r="G442" s="426"/>
      <c r="H442" s="640"/>
      <c r="I442" s="650"/>
      <c r="J442" s="447"/>
      <c r="K442" s="654"/>
      <c r="L442" s="426"/>
      <c r="M442" s="447"/>
      <c r="N442" s="426"/>
    </row>
    <row r="443" spans="5:14" s="51" customFormat="1" x14ac:dyDescent="0.25">
      <c r="E443" s="562"/>
      <c r="F443" s="447"/>
      <c r="G443" s="426"/>
      <c r="H443" s="640"/>
      <c r="I443" s="650"/>
      <c r="J443" s="447"/>
      <c r="K443" s="654"/>
      <c r="L443" s="426"/>
      <c r="M443" s="447"/>
      <c r="N443" s="426"/>
    </row>
    <row r="444" spans="5:14" s="51" customFormat="1" x14ac:dyDescent="0.25">
      <c r="E444" s="562"/>
      <c r="F444" s="447"/>
      <c r="G444" s="426"/>
      <c r="H444" s="640"/>
      <c r="I444" s="650"/>
      <c r="J444" s="447"/>
      <c r="K444" s="654"/>
      <c r="L444" s="426"/>
      <c r="M444" s="447"/>
      <c r="N444" s="426"/>
    </row>
    <row r="445" spans="5:14" s="51" customFormat="1" x14ac:dyDescent="0.25">
      <c r="E445" s="562"/>
      <c r="F445" s="447"/>
      <c r="G445" s="426"/>
      <c r="H445" s="640"/>
      <c r="I445" s="650"/>
      <c r="J445" s="447"/>
      <c r="K445" s="654"/>
      <c r="L445" s="426"/>
      <c r="M445" s="447"/>
      <c r="N445" s="426"/>
    </row>
    <row r="446" spans="5:14" s="51" customFormat="1" x14ac:dyDescent="0.25">
      <c r="E446" s="562"/>
      <c r="F446" s="447"/>
      <c r="G446" s="426"/>
      <c r="H446" s="640"/>
      <c r="I446" s="650"/>
      <c r="J446" s="447"/>
      <c r="K446" s="654"/>
      <c r="L446" s="426"/>
      <c r="M446" s="447"/>
      <c r="N446" s="426"/>
    </row>
    <row r="447" spans="5:14" s="51" customFormat="1" x14ac:dyDescent="0.25">
      <c r="E447" s="562"/>
      <c r="F447" s="447"/>
      <c r="G447" s="426"/>
      <c r="H447" s="640"/>
      <c r="I447" s="650"/>
      <c r="J447" s="447"/>
      <c r="K447" s="654"/>
      <c r="L447" s="426"/>
      <c r="M447" s="447"/>
      <c r="N447" s="426"/>
    </row>
    <row r="448" spans="5:14" s="51" customFormat="1" x14ac:dyDescent="0.25">
      <c r="E448" s="562"/>
      <c r="F448" s="447"/>
      <c r="G448" s="426"/>
      <c r="H448" s="640"/>
      <c r="I448" s="650"/>
      <c r="J448" s="447"/>
      <c r="K448" s="654"/>
      <c r="L448" s="426"/>
      <c r="M448" s="447"/>
      <c r="N448" s="426"/>
    </row>
    <row r="449" spans="5:14" s="51" customFormat="1" x14ac:dyDescent="0.25">
      <c r="E449" s="562"/>
      <c r="F449" s="447"/>
      <c r="G449" s="426"/>
      <c r="H449" s="640"/>
      <c r="I449" s="650"/>
      <c r="J449" s="447"/>
      <c r="K449" s="654"/>
      <c r="L449" s="426"/>
      <c r="M449" s="447"/>
      <c r="N449" s="426"/>
    </row>
    <row r="450" spans="5:14" s="51" customFormat="1" x14ac:dyDescent="0.25">
      <c r="E450" s="562"/>
      <c r="F450" s="447"/>
      <c r="G450" s="426"/>
      <c r="H450" s="640"/>
      <c r="I450" s="650"/>
      <c r="J450" s="447"/>
      <c r="K450" s="654"/>
      <c r="L450" s="426"/>
      <c r="M450" s="447"/>
      <c r="N450" s="426"/>
    </row>
    <row r="451" spans="5:14" s="51" customFormat="1" x14ac:dyDescent="0.25">
      <c r="E451" s="562"/>
      <c r="F451" s="447"/>
      <c r="G451" s="426"/>
      <c r="H451" s="640"/>
      <c r="I451" s="650"/>
      <c r="J451" s="447"/>
      <c r="K451" s="654"/>
      <c r="L451" s="426"/>
      <c r="M451" s="447"/>
      <c r="N451" s="426"/>
    </row>
    <row r="452" spans="5:14" s="51" customFormat="1" x14ac:dyDescent="0.25">
      <c r="E452" s="562"/>
      <c r="F452" s="447"/>
      <c r="G452" s="426"/>
      <c r="H452" s="640"/>
      <c r="I452" s="650"/>
      <c r="J452" s="447"/>
      <c r="K452" s="654"/>
      <c r="L452" s="426"/>
      <c r="M452" s="447"/>
      <c r="N452" s="426"/>
    </row>
    <row r="453" spans="5:14" s="51" customFormat="1" x14ac:dyDescent="0.25">
      <c r="E453" s="562"/>
      <c r="F453" s="447"/>
      <c r="G453" s="426"/>
      <c r="H453" s="640"/>
      <c r="I453" s="650"/>
      <c r="J453" s="447"/>
      <c r="K453" s="654"/>
      <c r="L453" s="426"/>
      <c r="M453" s="447"/>
      <c r="N453" s="426"/>
    </row>
    <row r="454" spans="5:14" s="51" customFormat="1" x14ac:dyDescent="0.25">
      <c r="E454" s="562"/>
      <c r="F454" s="447"/>
      <c r="G454" s="426"/>
      <c r="H454" s="640"/>
      <c r="I454" s="650"/>
      <c r="J454" s="447"/>
      <c r="K454" s="654"/>
      <c r="L454" s="426"/>
      <c r="M454" s="447"/>
      <c r="N454" s="426"/>
    </row>
    <row r="455" spans="5:14" s="51" customFormat="1" x14ac:dyDescent="0.25">
      <c r="E455" s="562"/>
      <c r="F455" s="447"/>
      <c r="G455" s="426"/>
      <c r="H455" s="640"/>
      <c r="I455" s="650"/>
      <c r="J455" s="447"/>
      <c r="K455" s="654"/>
      <c r="L455" s="426"/>
      <c r="M455" s="447"/>
      <c r="N455" s="426"/>
    </row>
    <row r="456" spans="5:14" s="51" customFormat="1" x14ac:dyDescent="0.25">
      <c r="E456" s="562"/>
      <c r="F456" s="447"/>
      <c r="G456" s="426"/>
      <c r="H456" s="640"/>
      <c r="I456" s="650"/>
      <c r="J456" s="447"/>
      <c r="K456" s="654"/>
      <c r="L456" s="426"/>
      <c r="M456" s="447"/>
      <c r="N456" s="426"/>
    </row>
    <row r="457" spans="5:14" s="51" customFormat="1" x14ac:dyDescent="0.25">
      <c r="E457" s="562"/>
      <c r="F457" s="447"/>
      <c r="G457" s="426"/>
      <c r="H457" s="640"/>
      <c r="I457" s="650"/>
      <c r="J457" s="447"/>
      <c r="K457" s="654"/>
      <c r="L457" s="426"/>
      <c r="M457" s="447"/>
      <c r="N457" s="426"/>
    </row>
    <row r="458" spans="5:14" s="51" customFormat="1" x14ac:dyDescent="0.25">
      <c r="E458" s="562"/>
      <c r="F458" s="447"/>
      <c r="G458" s="426"/>
      <c r="H458" s="640"/>
      <c r="I458" s="650"/>
      <c r="J458" s="447"/>
      <c r="K458" s="654"/>
      <c r="L458" s="426"/>
      <c r="M458" s="447"/>
      <c r="N458" s="426"/>
    </row>
    <row r="459" spans="5:14" s="51" customFormat="1" x14ac:dyDescent="0.25">
      <c r="E459" s="562"/>
      <c r="F459" s="447"/>
      <c r="G459" s="426"/>
      <c r="H459" s="640"/>
      <c r="I459" s="650"/>
      <c r="J459" s="447"/>
      <c r="K459" s="654"/>
      <c r="L459" s="426"/>
      <c r="M459" s="447"/>
      <c r="N459" s="426"/>
    </row>
    <row r="460" spans="5:14" s="51" customFormat="1" x14ac:dyDescent="0.25">
      <c r="E460" s="562"/>
      <c r="F460" s="447"/>
      <c r="G460" s="426"/>
      <c r="H460" s="640"/>
      <c r="I460" s="650"/>
      <c r="J460" s="447"/>
      <c r="K460" s="654"/>
      <c r="L460" s="426"/>
      <c r="M460" s="447"/>
      <c r="N460" s="426"/>
    </row>
    <row r="461" spans="5:14" s="51" customFormat="1" x14ac:dyDescent="0.25">
      <c r="E461" s="562"/>
      <c r="F461" s="447"/>
      <c r="G461" s="426"/>
      <c r="H461" s="640"/>
      <c r="I461" s="650"/>
      <c r="J461" s="447"/>
      <c r="K461" s="654"/>
      <c r="L461" s="426"/>
      <c r="M461" s="447"/>
      <c r="N461" s="426"/>
    </row>
    <row r="462" spans="5:14" s="51" customFormat="1" x14ac:dyDescent="0.25">
      <c r="E462" s="562"/>
      <c r="F462" s="447"/>
      <c r="G462" s="426"/>
      <c r="H462" s="640"/>
      <c r="I462" s="650"/>
      <c r="J462" s="447"/>
      <c r="K462" s="654"/>
      <c r="L462" s="426"/>
      <c r="M462" s="447"/>
      <c r="N462" s="426"/>
    </row>
    <row r="463" spans="5:14" s="51" customFormat="1" x14ac:dyDescent="0.25">
      <c r="E463" s="562"/>
      <c r="F463" s="447"/>
      <c r="G463" s="426"/>
      <c r="H463" s="640"/>
      <c r="I463" s="650"/>
      <c r="J463" s="447"/>
      <c r="K463" s="654"/>
      <c r="L463" s="426"/>
      <c r="M463" s="447"/>
      <c r="N463" s="426"/>
    </row>
    <row r="464" spans="5:14" s="51" customFormat="1" x14ac:dyDescent="0.25">
      <c r="E464" s="562"/>
      <c r="F464" s="447"/>
      <c r="G464" s="426"/>
      <c r="H464" s="640"/>
      <c r="I464" s="650"/>
      <c r="J464" s="447"/>
      <c r="K464" s="654"/>
      <c r="L464" s="426"/>
      <c r="M464" s="447"/>
      <c r="N464" s="426"/>
    </row>
    <row r="465" spans="5:14" s="51" customFormat="1" x14ac:dyDescent="0.25">
      <c r="E465" s="562"/>
      <c r="F465" s="447"/>
      <c r="G465" s="426"/>
      <c r="H465" s="640"/>
      <c r="I465" s="650"/>
      <c r="J465" s="447"/>
      <c r="K465" s="654"/>
      <c r="L465" s="426"/>
      <c r="M465" s="447"/>
      <c r="N465" s="426"/>
    </row>
    <row r="466" spans="5:14" s="51" customFormat="1" x14ac:dyDescent="0.25">
      <c r="E466" s="562"/>
      <c r="F466" s="447"/>
      <c r="G466" s="426"/>
      <c r="H466" s="640"/>
      <c r="I466" s="650"/>
      <c r="J466" s="447"/>
      <c r="K466" s="654"/>
      <c r="L466" s="426"/>
      <c r="M466" s="447"/>
      <c r="N466" s="426"/>
    </row>
    <row r="467" spans="5:14" s="51" customFormat="1" x14ac:dyDescent="0.25">
      <c r="E467" s="562"/>
      <c r="F467" s="447"/>
      <c r="G467" s="426"/>
      <c r="H467" s="640"/>
      <c r="I467" s="650"/>
      <c r="J467" s="447"/>
      <c r="K467" s="654"/>
      <c r="L467" s="426"/>
      <c r="M467" s="447"/>
      <c r="N467" s="426"/>
    </row>
    <row r="468" spans="5:14" s="51" customFormat="1" x14ac:dyDescent="0.25">
      <c r="E468" s="562"/>
      <c r="F468" s="447"/>
      <c r="G468" s="426"/>
      <c r="H468" s="640"/>
      <c r="I468" s="650"/>
      <c r="J468" s="447"/>
      <c r="K468" s="654"/>
      <c r="L468" s="426"/>
      <c r="M468" s="447"/>
      <c r="N468" s="426"/>
    </row>
    <row r="469" spans="5:14" s="51" customFormat="1" x14ac:dyDescent="0.25">
      <c r="E469" s="562"/>
      <c r="F469" s="447"/>
      <c r="G469" s="426"/>
      <c r="H469" s="640"/>
      <c r="I469" s="650"/>
      <c r="J469" s="447"/>
      <c r="K469" s="654"/>
      <c r="L469" s="426"/>
      <c r="M469" s="447"/>
      <c r="N469" s="426"/>
    </row>
    <row r="470" spans="5:14" s="51" customFormat="1" x14ac:dyDescent="0.25">
      <c r="E470" s="562"/>
      <c r="F470" s="447"/>
      <c r="G470" s="426"/>
      <c r="H470" s="640"/>
      <c r="I470" s="650"/>
      <c r="J470" s="447"/>
      <c r="K470" s="654"/>
      <c r="L470" s="426"/>
      <c r="M470" s="447"/>
      <c r="N470" s="426"/>
    </row>
    <row r="471" spans="5:14" s="51" customFormat="1" x14ac:dyDescent="0.25">
      <c r="E471" s="562"/>
      <c r="F471" s="447"/>
      <c r="G471" s="426"/>
      <c r="H471" s="640"/>
      <c r="I471" s="650"/>
      <c r="J471" s="447"/>
      <c r="K471" s="654"/>
      <c r="L471" s="426"/>
      <c r="M471" s="447"/>
      <c r="N471" s="426"/>
    </row>
    <row r="472" spans="5:14" s="51" customFormat="1" x14ac:dyDescent="0.25">
      <c r="E472" s="562"/>
      <c r="F472" s="447"/>
      <c r="G472" s="426"/>
      <c r="H472" s="640"/>
      <c r="I472" s="650"/>
      <c r="J472" s="447"/>
      <c r="K472" s="654"/>
      <c r="L472" s="426"/>
      <c r="M472" s="447"/>
      <c r="N472" s="426"/>
    </row>
    <row r="473" spans="5:14" s="51" customFormat="1" x14ac:dyDescent="0.25">
      <c r="E473" s="562"/>
      <c r="F473" s="447"/>
      <c r="G473" s="426"/>
      <c r="H473" s="640"/>
      <c r="I473" s="650"/>
      <c r="J473" s="447"/>
      <c r="K473" s="654"/>
      <c r="L473" s="426"/>
      <c r="M473" s="447"/>
      <c r="N473" s="426"/>
    </row>
    <row r="474" spans="5:14" s="51" customFormat="1" x14ac:dyDescent="0.25">
      <c r="E474" s="562"/>
      <c r="F474" s="447"/>
      <c r="G474" s="426"/>
      <c r="H474" s="640"/>
      <c r="I474" s="650"/>
      <c r="J474" s="447"/>
      <c r="K474" s="654"/>
      <c r="L474" s="426"/>
      <c r="M474" s="447"/>
      <c r="N474" s="426"/>
    </row>
    <row r="475" spans="5:14" s="51" customFormat="1" x14ac:dyDescent="0.25">
      <c r="E475" s="562"/>
      <c r="F475" s="447"/>
      <c r="G475" s="426"/>
      <c r="H475" s="640"/>
      <c r="I475" s="650"/>
      <c r="J475" s="447"/>
      <c r="K475" s="654"/>
      <c r="L475" s="426"/>
      <c r="M475" s="447"/>
      <c r="N475" s="426"/>
    </row>
    <row r="476" spans="5:14" s="51" customFormat="1" x14ac:dyDescent="0.25">
      <c r="E476" s="562"/>
      <c r="F476" s="447"/>
      <c r="G476" s="426"/>
      <c r="H476" s="640"/>
      <c r="I476" s="650"/>
      <c r="J476" s="447"/>
      <c r="K476" s="654"/>
      <c r="L476" s="426"/>
      <c r="M476" s="447"/>
      <c r="N476" s="426"/>
    </row>
    <row r="477" spans="5:14" s="51" customFormat="1" x14ac:dyDescent="0.25">
      <c r="E477" s="562"/>
      <c r="F477" s="447"/>
      <c r="G477" s="426"/>
      <c r="H477" s="640"/>
      <c r="I477" s="650"/>
      <c r="J477" s="447"/>
      <c r="K477" s="654"/>
      <c r="L477" s="426"/>
      <c r="M477" s="447"/>
      <c r="N477" s="426"/>
    </row>
    <row r="478" spans="5:14" s="51" customFormat="1" x14ac:dyDescent="0.25">
      <c r="E478" s="562"/>
      <c r="F478" s="447"/>
      <c r="G478" s="426"/>
      <c r="H478" s="640"/>
      <c r="I478" s="650"/>
      <c r="J478" s="447"/>
      <c r="K478" s="654"/>
      <c r="L478" s="426"/>
      <c r="M478" s="447"/>
      <c r="N478" s="426"/>
    </row>
    <row r="479" spans="5:14" s="51" customFormat="1" x14ac:dyDescent="0.25">
      <c r="E479" s="562"/>
      <c r="F479" s="447"/>
      <c r="G479" s="426"/>
      <c r="H479" s="640"/>
      <c r="I479" s="650"/>
      <c r="J479" s="447"/>
      <c r="K479" s="654"/>
      <c r="L479" s="426"/>
      <c r="M479" s="447"/>
      <c r="N479" s="426"/>
    </row>
    <row r="480" spans="5:14" s="51" customFormat="1" x14ac:dyDescent="0.25">
      <c r="E480" s="562"/>
      <c r="F480" s="447"/>
      <c r="G480" s="426"/>
      <c r="H480" s="640"/>
      <c r="I480" s="650"/>
      <c r="J480" s="447"/>
      <c r="K480" s="654"/>
      <c r="L480" s="426"/>
      <c r="M480" s="447"/>
      <c r="N480" s="426"/>
    </row>
    <row r="481" spans="5:14" s="51" customFormat="1" x14ac:dyDescent="0.25">
      <c r="E481" s="562"/>
      <c r="F481" s="447"/>
      <c r="G481" s="426"/>
      <c r="H481" s="640"/>
      <c r="I481" s="650"/>
      <c r="J481" s="447"/>
      <c r="K481" s="654"/>
      <c r="L481" s="426"/>
      <c r="M481" s="447"/>
      <c r="N481" s="426"/>
    </row>
    <row r="482" spans="5:14" s="51" customFormat="1" x14ac:dyDescent="0.25">
      <c r="E482" s="562"/>
      <c r="F482" s="447"/>
      <c r="G482" s="426"/>
      <c r="H482" s="640"/>
      <c r="I482" s="650"/>
      <c r="J482" s="447"/>
      <c r="K482" s="654"/>
      <c r="L482" s="426"/>
      <c r="M482" s="447"/>
      <c r="N482" s="426"/>
    </row>
    <row r="483" spans="5:14" s="51" customFormat="1" x14ac:dyDescent="0.25">
      <c r="E483" s="562"/>
      <c r="F483" s="447"/>
      <c r="G483" s="426"/>
      <c r="H483" s="640"/>
      <c r="I483" s="650"/>
      <c r="J483" s="447"/>
      <c r="K483" s="654"/>
      <c r="L483" s="426"/>
      <c r="M483" s="447"/>
      <c r="N483" s="426"/>
    </row>
    <row r="484" spans="5:14" s="51" customFormat="1" x14ac:dyDescent="0.25">
      <c r="E484" s="562"/>
      <c r="F484" s="447"/>
      <c r="G484" s="426"/>
      <c r="H484" s="640"/>
      <c r="I484" s="650"/>
      <c r="J484" s="447"/>
      <c r="K484" s="654"/>
      <c r="L484" s="426"/>
      <c r="M484" s="447"/>
      <c r="N484" s="426"/>
    </row>
    <row r="485" spans="5:14" s="51" customFormat="1" x14ac:dyDescent="0.25">
      <c r="E485" s="562"/>
      <c r="F485" s="447"/>
      <c r="G485" s="426"/>
      <c r="H485" s="640"/>
      <c r="I485" s="650"/>
      <c r="J485" s="447"/>
      <c r="K485" s="654"/>
      <c r="L485" s="426"/>
      <c r="M485" s="447"/>
      <c r="N485" s="426"/>
    </row>
  </sheetData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2"/>
  <sheetViews>
    <sheetView showGridLines="0" workbookViewId="0">
      <selection sqref="A1:H1"/>
    </sheetView>
  </sheetViews>
  <sheetFormatPr baseColWidth="10" defaultRowHeight="15" x14ac:dyDescent="0.25"/>
  <cols>
    <col min="4" max="5" width="17.28515625" customWidth="1"/>
    <col min="7" max="7" width="15.28515625" customWidth="1"/>
    <col min="8" max="8" width="14.710937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43" t="s">
        <v>133</v>
      </c>
      <c r="B2" s="43" t="s">
        <v>133</v>
      </c>
      <c r="C2" s="43" t="s">
        <v>133</v>
      </c>
      <c r="D2" s="43" t="s">
        <v>133</v>
      </c>
      <c r="E2" s="43" t="s">
        <v>133</v>
      </c>
      <c r="F2" s="43" t="s">
        <v>133</v>
      </c>
      <c r="G2" s="43" t="s">
        <v>133</v>
      </c>
      <c r="H2" s="43" t="s">
        <v>133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5"/>
  <sheetViews>
    <sheetView showGridLines="0" workbookViewId="0">
      <selection sqref="A1:H1"/>
    </sheetView>
  </sheetViews>
  <sheetFormatPr baseColWidth="10" defaultRowHeight="15" x14ac:dyDescent="0.25"/>
  <cols>
    <col min="1" max="1" width="14.7109375" customWidth="1"/>
    <col min="4" max="4" width="28.42578125" customWidth="1"/>
    <col min="5" max="5" width="21.140625" customWidth="1"/>
    <col min="6" max="6" width="13.5703125" customWidth="1"/>
    <col min="7" max="7" width="18.7109375" customWidth="1"/>
    <col min="8" max="8" width="17.285156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25" t="s">
        <v>5</v>
      </c>
      <c r="B2" s="26">
        <v>2</v>
      </c>
      <c r="C2" s="27">
        <v>6599</v>
      </c>
      <c r="D2" s="82">
        <v>210047.11</v>
      </c>
      <c r="E2" s="43">
        <f>C2/D2</f>
        <v>3.1416761696935511E-2</v>
      </c>
      <c r="F2" s="27">
        <v>13198</v>
      </c>
      <c r="G2" s="43">
        <f>B2*E2</f>
        <v>6.2833523393871021E-2</v>
      </c>
      <c r="H2" s="82">
        <f>G2</f>
        <v>6.2833523393871021E-2</v>
      </c>
    </row>
    <row r="3" spans="1:8" x14ac:dyDescent="0.25">
      <c r="A3" s="25" t="s">
        <v>100</v>
      </c>
      <c r="B3" s="26">
        <v>2</v>
      </c>
      <c r="C3" s="27">
        <v>20159.990000000002</v>
      </c>
      <c r="D3" s="82">
        <v>294821.82</v>
      </c>
      <c r="E3" s="43">
        <f>C3/D3</f>
        <v>6.8380250824040104E-2</v>
      </c>
      <c r="F3" s="27">
        <v>40369.980000000003</v>
      </c>
      <c r="G3" s="43">
        <f>B3*E3</f>
        <v>0.13676050164808021</v>
      </c>
      <c r="H3" s="82">
        <f>H2+G3</f>
        <v>0.19959402504195123</v>
      </c>
    </row>
    <row r="4" spans="1:8" s="265" customFormat="1" x14ac:dyDescent="0.25">
      <c r="A4" s="236"/>
      <c r="B4" s="237"/>
      <c r="C4" s="205"/>
      <c r="D4" s="30"/>
      <c r="E4" s="29"/>
      <c r="F4" s="205"/>
      <c r="G4" s="29"/>
    </row>
    <row r="5" spans="1:8" ht="18" x14ac:dyDescent="0.25">
      <c r="A5" s="282" t="s">
        <v>158</v>
      </c>
      <c r="B5" s="281">
        <f>SUM(B2:B4)</f>
        <v>4</v>
      </c>
      <c r="C5" s="282"/>
      <c r="D5" s="282" t="s">
        <v>228</v>
      </c>
      <c r="E5" s="292">
        <f>AVERAGE(E2:E3)</f>
        <v>4.9898506260487807E-2</v>
      </c>
      <c r="F5" s="388"/>
      <c r="G5" s="362">
        <f>SUM(G2:G4)</f>
        <v>0.19959402504195123</v>
      </c>
      <c r="H5" s="38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2"/>
  <sheetViews>
    <sheetView showGridLines="0" workbookViewId="0">
      <selection sqref="A1:H1"/>
    </sheetView>
  </sheetViews>
  <sheetFormatPr baseColWidth="10" defaultRowHeight="15" x14ac:dyDescent="0.25"/>
  <cols>
    <col min="4" max="4" width="18.7109375" customWidth="1"/>
    <col min="5" max="5" width="17.5703125" customWidth="1"/>
    <col min="6" max="7" width="13" customWidth="1"/>
    <col min="8" max="8" width="14.285156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43" t="s">
        <v>133</v>
      </c>
      <c r="B2" s="43" t="s">
        <v>133</v>
      </c>
      <c r="C2" s="43" t="s">
        <v>133</v>
      </c>
      <c r="D2" s="43" t="s">
        <v>133</v>
      </c>
      <c r="E2" s="43" t="s">
        <v>133</v>
      </c>
      <c r="F2" s="43" t="s">
        <v>133</v>
      </c>
      <c r="G2" s="43" t="s">
        <v>133</v>
      </c>
      <c r="H2" s="43" t="s">
        <v>133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9"/>
  <sheetViews>
    <sheetView showGridLines="0" workbookViewId="0">
      <selection sqref="A1:H1"/>
    </sheetView>
  </sheetViews>
  <sheetFormatPr baseColWidth="10" defaultRowHeight="15" x14ac:dyDescent="0.25"/>
  <cols>
    <col min="1" max="1" width="16.140625" customWidth="1"/>
    <col min="2" max="2" width="11.5703125" bestFit="1" customWidth="1"/>
    <col min="3" max="3" width="11.85546875" bestFit="1" customWidth="1"/>
    <col min="4" max="4" width="26.28515625" customWidth="1"/>
    <col min="5" max="5" width="18.7109375" customWidth="1"/>
    <col min="6" max="6" width="17.85546875" customWidth="1"/>
    <col min="7" max="7" width="16.7109375" customWidth="1"/>
    <col min="8" max="8" width="14.1406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25" t="s">
        <v>5</v>
      </c>
      <c r="B2" s="26">
        <v>2</v>
      </c>
      <c r="C2" s="27">
        <v>36000</v>
      </c>
      <c r="D2" s="82">
        <v>117395.02</v>
      </c>
      <c r="E2" s="50">
        <f t="shared" ref="E2:E7" si="0">C2/D2</f>
        <v>0.30665696040598656</v>
      </c>
      <c r="F2" s="27">
        <v>72000</v>
      </c>
      <c r="G2" s="24">
        <f t="shared" ref="G2:G7" si="1">B2*E2</f>
        <v>0.61331392081197311</v>
      </c>
      <c r="H2" s="64">
        <f>G2</f>
        <v>0.61331392081197311</v>
      </c>
    </row>
    <row r="3" spans="1:8" x14ac:dyDescent="0.25">
      <c r="A3" s="25" t="s">
        <v>10</v>
      </c>
      <c r="B3" s="26">
        <v>1</v>
      </c>
      <c r="C3" s="27">
        <v>80000</v>
      </c>
      <c r="D3" s="82">
        <v>130032.62</v>
      </c>
      <c r="E3" s="50">
        <f t="shared" si="0"/>
        <v>0.61523023991979864</v>
      </c>
      <c r="F3" s="27">
        <v>80000</v>
      </c>
      <c r="G3" s="50">
        <f t="shared" si="1"/>
        <v>0.61523023991979864</v>
      </c>
      <c r="H3" s="64">
        <f>H2+G3</f>
        <v>1.2285441607317718</v>
      </c>
    </row>
    <row r="4" spans="1:8" x14ac:dyDescent="0.25">
      <c r="A4" s="25" t="s">
        <v>12</v>
      </c>
      <c r="B4" s="26">
        <v>10</v>
      </c>
      <c r="C4" s="27">
        <v>79990</v>
      </c>
      <c r="D4" s="82">
        <v>175523.12</v>
      </c>
      <c r="E4" s="50">
        <f t="shared" si="0"/>
        <v>0.45572343973830914</v>
      </c>
      <c r="F4" s="27">
        <v>799900</v>
      </c>
      <c r="G4" s="24">
        <f t="shared" si="1"/>
        <v>4.5572343973830911</v>
      </c>
      <c r="H4" s="64">
        <f t="shared" ref="H4:H7" si="2">H3+G4</f>
        <v>5.7857785581148633</v>
      </c>
    </row>
    <row r="5" spans="1:8" x14ac:dyDescent="0.25">
      <c r="A5" s="25" t="s">
        <v>18</v>
      </c>
      <c r="B5" s="26">
        <v>7</v>
      </c>
      <c r="C5" s="27">
        <v>83500</v>
      </c>
      <c r="D5" s="82">
        <v>182042.31</v>
      </c>
      <c r="E5" s="50">
        <f t="shared" si="0"/>
        <v>0.45868457722822786</v>
      </c>
      <c r="F5" s="27">
        <v>584500</v>
      </c>
      <c r="G5" s="24">
        <f t="shared" si="1"/>
        <v>3.2107920405975952</v>
      </c>
      <c r="H5" s="64">
        <f t="shared" si="2"/>
        <v>8.9965705987124593</v>
      </c>
    </row>
    <row r="6" spans="1:8" x14ac:dyDescent="0.25">
      <c r="A6" s="25" t="s">
        <v>22</v>
      </c>
      <c r="B6" s="26">
        <v>20</v>
      </c>
      <c r="C6" s="27">
        <v>80200</v>
      </c>
      <c r="D6" s="82">
        <v>188021.12</v>
      </c>
      <c r="E6" s="50">
        <f t="shared" si="0"/>
        <v>0.42654782611655545</v>
      </c>
      <c r="F6" s="27">
        <v>1604000</v>
      </c>
      <c r="G6" s="24">
        <f t="shared" si="1"/>
        <v>8.5309565223311097</v>
      </c>
      <c r="H6" s="64">
        <f t="shared" si="2"/>
        <v>17.527527121043569</v>
      </c>
    </row>
    <row r="7" spans="1:8" x14ac:dyDescent="0.25">
      <c r="A7" s="25" t="s">
        <v>100</v>
      </c>
      <c r="B7" s="26">
        <v>2</v>
      </c>
      <c r="C7" s="27">
        <v>141000</v>
      </c>
      <c r="D7" s="82">
        <v>294821.82</v>
      </c>
      <c r="E7" s="50">
        <f t="shared" si="0"/>
        <v>0.47825496769540327</v>
      </c>
      <c r="F7" s="27">
        <v>282282.00099999999</v>
      </c>
      <c r="G7" s="24">
        <f t="shared" si="1"/>
        <v>0.95650993539080653</v>
      </c>
      <c r="H7" s="64">
        <f t="shared" si="2"/>
        <v>18.484037056434374</v>
      </c>
    </row>
    <row r="8" spans="1:8" s="265" customFormat="1" x14ac:dyDescent="0.25">
      <c r="A8" s="236"/>
      <c r="B8" s="237"/>
      <c r="C8" s="205"/>
      <c r="D8" s="30"/>
      <c r="E8" s="381"/>
      <c r="F8" s="205"/>
      <c r="G8" s="29"/>
    </row>
    <row r="9" spans="1:8" ht="18.75" x14ac:dyDescent="0.3">
      <c r="A9" s="293" t="s">
        <v>158</v>
      </c>
      <c r="B9" s="390">
        <f>SUM(B2:B8)</f>
        <v>42</v>
      </c>
      <c r="C9" s="389"/>
      <c r="D9" s="293" t="s">
        <v>228</v>
      </c>
      <c r="E9" s="391">
        <f>AVERAGE(E2:E7)</f>
        <v>0.45684966851738013</v>
      </c>
      <c r="F9" s="84"/>
      <c r="G9" s="348">
        <f>SUM(G2:G8)</f>
        <v>18.484037056434374</v>
      </c>
      <c r="H9" s="8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2"/>
  <sheetViews>
    <sheetView showGridLines="0" workbookViewId="0">
      <selection sqref="A1:H1"/>
    </sheetView>
  </sheetViews>
  <sheetFormatPr baseColWidth="10" defaultRowHeight="15" x14ac:dyDescent="0.25"/>
  <cols>
    <col min="8" max="8" width="14.1406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64" t="s">
        <v>133</v>
      </c>
      <c r="B2" s="64" t="s">
        <v>133</v>
      </c>
      <c r="C2" s="64" t="s">
        <v>133</v>
      </c>
      <c r="D2" s="64" t="s">
        <v>133</v>
      </c>
      <c r="E2" s="64" t="s">
        <v>133</v>
      </c>
      <c r="F2" s="64" t="s">
        <v>133</v>
      </c>
      <c r="G2" s="64" t="s">
        <v>133</v>
      </c>
      <c r="H2" s="64" t="s">
        <v>133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7"/>
  <sheetViews>
    <sheetView showGridLines="0" workbookViewId="0">
      <selection sqref="A1:H1"/>
    </sheetView>
  </sheetViews>
  <sheetFormatPr baseColWidth="10" defaultRowHeight="15" x14ac:dyDescent="0.25"/>
  <cols>
    <col min="1" max="1" width="14.85546875" customWidth="1"/>
    <col min="2" max="3" width="11.5703125" bestFit="1" customWidth="1"/>
    <col min="4" max="4" width="25" customWidth="1"/>
    <col min="5" max="5" width="19" customWidth="1"/>
    <col min="6" max="6" width="11.85546875" bestFit="1" customWidth="1"/>
    <col min="7" max="7" width="15.7109375" customWidth="1"/>
    <col min="8" max="8" width="18.570312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6</v>
      </c>
      <c r="B2" s="26">
        <v>2</v>
      </c>
      <c r="C2" s="27">
        <v>2700</v>
      </c>
      <c r="D2" s="64">
        <v>117395.02</v>
      </c>
      <c r="E2" s="24">
        <f>C2/D2</f>
        <v>2.2999272030448992E-2</v>
      </c>
      <c r="F2" s="27">
        <v>5400</v>
      </c>
      <c r="G2" s="24">
        <f>B2*E2</f>
        <v>4.5998544060897983E-2</v>
      </c>
      <c r="H2" s="64">
        <f>G2</f>
        <v>4.5998544060897983E-2</v>
      </c>
    </row>
    <row r="3" spans="1:8" x14ac:dyDescent="0.25">
      <c r="A3" s="25" t="s">
        <v>121</v>
      </c>
      <c r="B3" s="26">
        <v>3</v>
      </c>
      <c r="C3" s="27">
        <v>7499.99</v>
      </c>
      <c r="D3" s="64">
        <v>175501.44</v>
      </c>
      <c r="E3" s="24">
        <f>C3/D3</f>
        <v>4.2734635111825861E-2</v>
      </c>
      <c r="F3" s="27">
        <v>22499.97</v>
      </c>
      <c r="G3" s="24">
        <f>B3*E3</f>
        <v>0.1282039053354776</v>
      </c>
      <c r="H3" s="64">
        <f>H2+G3</f>
        <v>0.17420244939637558</v>
      </c>
    </row>
    <row r="4" spans="1:8" x14ac:dyDescent="0.25">
      <c r="A4" s="25" t="s">
        <v>64</v>
      </c>
      <c r="B4" s="26">
        <v>16</v>
      </c>
      <c r="C4" s="27">
        <v>16000</v>
      </c>
      <c r="D4" s="64">
        <v>333093.27</v>
      </c>
      <c r="E4" s="24">
        <f>C4/D4</f>
        <v>4.8034594034277546E-2</v>
      </c>
      <c r="F4" s="27">
        <v>256256.00099999999</v>
      </c>
      <c r="G4" s="24">
        <f>B4*E4</f>
        <v>0.76855350454844074</v>
      </c>
      <c r="H4" s="64">
        <f>H3+G4</f>
        <v>0.94275595394481626</v>
      </c>
    </row>
    <row r="5" spans="1:8" s="265" customFormat="1" x14ac:dyDescent="0.25">
      <c r="A5" s="236"/>
      <c r="B5" s="237"/>
      <c r="C5" s="205"/>
      <c r="D5" s="30"/>
      <c r="E5" s="29"/>
      <c r="F5" s="205"/>
      <c r="G5" s="29"/>
    </row>
    <row r="6" spans="1:8" ht="18" x14ac:dyDescent="0.25">
      <c r="A6" s="87" t="s">
        <v>158</v>
      </c>
      <c r="B6" s="127">
        <f>SUM(B2:B5)</f>
        <v>21</v>
      </c>
      <c r="C6" s="87"/>
      <c r="D6" s="87" t="s">
        <v>228</v>
      </c>
      <c r="E6" s="392">
        <f>AVERAGE(E2:E4)</f>
        <v>3.7922833725517469E-2</v>
      </c>
      <c r="F6" s="87"/>
      <c r="G6" s="355">
        <f>SUM(G2:G5)</f>
        <v>0.94275595394481626</v>
      </c>
      <c r="H6" s="83"/>
    </row>
    <row r="7" spans="1:8" x14ac:dyDescent="0.25">
      <c r="A7" s="15"/>
      <c r="B7" s="15"/>
      <c r="C7" s="15"/>
      <c r="D7" s="15"/>
      <c r="E7" s="15"/>
      <c r="F7" s="15"/>
      <c r="G7" s="1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5"/>
  <sheetViews>
    <sheetView showGridLines="0" workbookViewId="0">
      <selection sqref="A1:H1"/>
    </sheetView>
  </sheetViews>
  <sheetFormatPr baseColWidth="10" defaultRowHeight="15" x14ac:dyDescent="0.25"/>
  <cols>
    <col min="4" max="4" width="16.85546875" customWidth="1"/>
    <col min="5" max="5" width="20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82" t="s">
        <v>133</v>
      </c>
      <c r="B2" s="82" t="s">
        <v>133</v>
      </c>
      <c r="C2" s="82" t="s">
        <v>133</v>
      </c>
      <c r="D2" s="82" t="s">
        <v>133</v>
      </c>
      <c r="E2" s="82" t="s">
        <v>133</v>
      </c>
      <c r="F2" s="82" t="s">
        <v>133</v>
      </c>
      <c r="G2" s="82" t="s">
        <v>133</v>
      </c>
      <c r="H2" s="82" t="s">
        <v>133</v>
      </c>
    </row>
    <row r="3" spans="1:8" x14ac:dyDescent="0.25">
      <c r="A3" s="3"/>
      <c r="B3" s="3"/>
      <c r="C3" s="3"/>
      <c r="D3" s="3"/>
      <c r="E3" s="3"/>
      <c r="F3" s="3"/>
      <c r="G3" s="3"/>
    </row>
    <row r="4" spans="1:8" x14ac:dyDescent="0.25">
      <c r="A4" s="3"/>
      <c r="B4" s="3"/>
      <c r="C4" s="3"/>
      <c r="D4" s="3"/>
      <c r="E4" s="3"/>
      <c r="F4" s="3"/>
      <c r="G4" s="3"/>
    </row>
    <row r="5" spans="1:8" x14ac:dyDescent="0.25">
      <c r="A5" s="3"/>
      <c r="B5" s="3"/>
      <c r="C5" s="3"/>
      <c r="D5" s="3"/>
      <c r="E5" s="3"/>
      <c r="F5" s="3"/>
      <c r="G5" s="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9"/>
  <sheetViews>
    <sheetView showGridLines="0" workbookViewId="0">
      <selection sqref="A1:H1"/>
    </sheetView>
  </sheetViews>
  <sheetFormatPr baseColWidth="10" defaultRowHeight="15" x14ac:dyDescent="0.25"/>
  <cols>
    <col min="1" max="1" width="16.42578125" customWidth="1"/>
    <col min="2" max="2" width="11.5703125" bestFit="1" customWidth="1"/>
    <col min="3" max="3" width="16.5703125" customWidth="1"/>
    <col min="4" max="4" width="24.42578125" customWidth="1"/>
    <col min="5" max="5" width="19" customWidth="1"/>
    <col min="6" max="6" width="13.42578125" customWidth="1"/>
    <col min="7" max="7" width="14.85546875" customWidth="1"/>
    <col min="8" max="8" width="14.570312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5</v>
      </c>
      <c r="B2" s="26">
        <v>2</v>
      </c>
      <c r="C2" s="27">
        <v>21000</v>
      </c>
      <c r="D2" s="24">
        <v>117395.02</v>
      </c>
      <c r="E2" s="24">
        <f>C2/D2</f>
        <v>0.17888322690349215</v>
      </c>
      <c r="F2" s="27">
        <v>42000</v>
      </c>
      <c r="G2" s="24">
        <f>B2*E2</f>
        <v>0.3577664538069843</v>
      </c>
      <c r="H2" s="393">
        <f>G2</f>
        <v>0.3577664538069843</v>
      </c>
    </row>
    <row r="3" spans="1:8" x14ac:dyDescent="0.25">
      <c r="A3" s="25" t="s">
        <v>9</v>
      </c>
      <c r="B3" s="26">
        <v>10</v>
      </c>
      <c r="C3" s="27">
        <v>37000</v>
      </c>
      <c r="D3" s="24">
        <v>134804.72</v>
      </c>
      <c r="E3" s="24">
        <f>C3/D3</f>
        <v>0.27447110160534438</v>
      </c>
      <c r="F3" s="27">
        <v>370000</v>
      </c>
      <c r="G3" s="24">
        <f>B3*E3</f>
        <v>2.7447110160534436</v>
      </c>
      <c r="H3" s="393">
        <f>H2+G3</f>
        <v>3.1024774698604278</v>
      </c>
    </row>
    <row r="4" spans="1:8" x14ac:dyDescent="0.25">
      <c r="A4" s="25" t="s">
        <v>10</v>
      </c>
      <c r="B4" s="26">
        <v>1</v>
      </c>
      <c r="C4" s="27">
        <v>38000</v>
      </c>
      <c r="D4" s="24">
        <v>130032.62</v>
      </c>
      <c r="E4" s="24">
        <f>C4/D4</f>
        <v>0.29223436396190433</v>
      </c>
      <c r="F4" s="27">
        <v>38000</v>
      </c>
      <c r="G4" s="24">
        <f>B4*E4</f>
        <v>0.29223436396190433</v>
      </c>
      <c r="H4" s="393">
        <f t="shared" ref="H4:H6" si="0">H3+G4</f>
        <v>3.3947118338223321</v>
      </c>
    </row>
    <row r="5" spans="1:8" x14ac:dyDescent="0.25">
      <c r="A5" s="25" t="s">
        <v>121</v>
      </c>
      <c r="B5" s="26">
        <v>3</v>
      </c>
      <c r="C5" s="27">
        <v>37000</v>
      </c>
      <c r="D5" s="24">
        <v>175501.44</v>
      </c>
      <c r="E5" s="24">
        <f>C5/D5</f>
        <v>0.21082448098431555</v>
      </c>
      <c r="F5" s="27">
        <v>111000</v>
      </c>
      <c r="G5" s="24">
        <f>B5*E5</f>
        <v>0.63247344295294661</v>
      </c>
      <c r="H5" s="393">
        <f t="shared" si="0"/>
        <v>4.0271852767752785</v>
      </c>
    </row>
    <row r="6" spans="1:8" x14ac:dyDescent="0.25">
      <c r="A6" s="25" t="s">
        <v>20</v>
      </c>
      <c r="B6" s="26">
        <v>10</v>
      </c>
      <c r="C6" s="27">
        <v>44200</v>
      </c>
      <c r="D6" s="24">
        <v>186027.48</v>
      </c>
      <c r="E6" s="24">
        <f>C6/D6</f>
        <v>0.23759930522092756</v>
      </c>
      <c r="F6" s="27">
        <v>442000</v>
      </c>
      <c r="G6" s="24">
        <f>B6*E6</f>
        <v>2.3759930522092758</v>
      </c>
      <c r="H6" s="393">
        <f t="shared" si="0"/>
        <v>6.4031783289845539</v>
      </c>
    </row>
    <row r="7" spans="1:8" s="265" customFormat="1" x14ac:dyDescent="0.25">
      <c r="A7" s="236"/>
      <c r="B7" s="237"/>
      <c r="C7" s="205"/>
      <c r="D7" s="29"/>
      <c r="E7" s="29"/>
      <c r="F7" s="205"/>
      <c r="G7" s="29"/>
    </row>
    <row r="8" spans="1:8" ht="18" x14ac:dyDescent="0.25">
      <c r="A8" s="81" t="s">
        <v>158</v>
      </c>
      <c r="B8" s="395">
        <f>SUM(B2:B7)</f>
        <v>26</v>
      </c>
      <c r="C8" s="81"/>
      <c r="D8" s="81" t="s">
        <v>228</v>
      </c>
      <c r="E8" s="396">
        <f>AVERAGE(E2:E6)</f>
        <v>0.2388024957351968</v>
      </c>
      <c r="F8" s="394"/>
      <c r="G8" s="396">
        <f>SUM(G2:G7)</f>
        <v>6.4031783289845539</v>
      </c>
      <c r="H8" s="83"/>
    </row>
    <row r="9" spans="1:8" x14ac:dyDescent="0.25">
      <c r="A9" s="15"/>
      <c r="B9" s="15"/>
      <c r="C9" s="15"/>
      <c r="D9" s="15"/>
      <c r="E9" s="15"/>
      <c r="F9" s="15"/>
      <c r="G9" s="1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6"/>
  <sheetViews>
    <sheetView showGridLines="0" workbookViewId="0">
      <selection sqref="A1:H1"/>
    </sheetView>
  </sheetViews>
  <sheetFormatPr baseColWidth="10" defaultRowHeight="15" x14ac:dyDescent="0.25"/>
  <cols>
    <col min="1" max="1" width="14.7109375" customWidth="1"/>
    <col min="2" max="3" width="11.5703125" bestFit="1" customWidth="1"/>
    <col min="4" max="4" width="23.42578125" customWidth="1"/>
    <col min="5" max="5" width="18" customWidth="1"/>
    <col min="6" max="6" width="11.85546875" bestFit="1" customWidth="1"/>
    <col min="8" max="8" width="14.570312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12" t="s">
        <v>30</v>
      </c>
      <c r="B2" s="13">
        <v>6</v>
      </c>
      <c r="C2" s="14">
        <v>43000</v>
      </c>
      <c r="D2" s="3">
        <v>195802.81</v>
      </c>
      <c r="E2" s="15">
        <f>C2/D2</f>
        <v>0.21960869713769685</v>
      </c>
      <c r="F2" s="14">
        <v>255420</v>
      </c>
      <c r="G2" s="15">
        <f>B2*E2</f>
        <v>1.3176521828261811</v>
      </c>
      <c r="H2" s="15">
        <f>C2*F2</f>
        <v>10983060000</v>
      </c>
    </row>
    <row r="3" spans="1:8" s="265" customFormat="1" x14ac:dyDescent="0.25">
      <c r="A3" s="12"/>
      <c r="B3" s="13"/>
      <c r="C3" s="14"/>
      <c r="E3" s="15"/>
      <c r="F3" s="14"/>
      <c r="G3" s="15"/>
    </row>
    <row r="4" spans="1:8" x14ac:dyDescent="0.25">
      <c r="A4" s="83" t="s">
        <v>158</v>
      </c>
      <c r="B4" s="83">
        <v>6</v>
      </c>
      <c r="C4" s="83"/>
      <c r="D4" s="83" t="s">
        <v>227</v>
      </c>
      <c r="E4" s="88">
        <f>AVERAGE(E2)</f>
        <v>0.21960869713769685</v>
      </c>
      <c r="F4" s="83"/>
      <c r="G4" s="83"/>
      <c r="H4" s="83"/>
    </row>
    <row r="5" spans="1:8" x14ac:dyDescent="0.25">
      <c r="A5" s="3"/>
      <c r="B5" s="3"/>
      <c r="C5" s="3"/>
      <c r="D5" s="3"/>
      <c r="E5" s="3"/>
      <c r="F5" s="3"/>
      <c r="G5" s="3"/>
    </row>
    <row r="6" spans="1:8" x14ac:dyDescent="0.25">
      <c r="A6" s="3"/>
      <c r="B6" s="3"/>
      <c r="C6" s="3"/>
      <c r="D6" s="3"/>
      <c r="E6" s="3"/>
      <c r="F6" s="3"/>
      <c r="G6" s="3"/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9"/>
  <sheetViews>
    <sheetView showGridLines="0" workbookViewId="0">
      <selection sqref="A1:H1"/>
    </sheetView>
  </sheetViews>
  <sheetFormatPr baseColWidth="10" defaultRowHeight="15" x14ac:dyDescent="0.25"/>
  <cols>
    <col min="1" max="1" width="16" customWidth="1"/>
    <col min="2" max="2" width="11.5703125" bestFit="1" customWidth="1"/>
    <col min="3" max="3" width="11.85546875" bestFit="1" customWidth="1"/>
    <col min="4" max="4" width="21.5703125" customWidth="1"/>
    <col min="5" max="5" width="16.85546875" customWidth="1"/>
    <col min="6" max="6" width="15.5703125" customWidth="1"/>
    <col min="7" max="8" width="18.14062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9</v>
      </c>
      <c r="B2" s="26">
        <v>1</v>
      </c>
      <c r="C2" s="27">
        <v>350000</v>
      </c>
      <c r="D2" s="64">
        <v>134804.72</v>
      </c>
      <c r="E2" s="24">
        <f t="shared" ref="E2:E7" si="0">C2/D2</f>
        <v>2.5963482584289332</v>
      </c>
      <c r="F2" s="27">
        <v>350000</v>
      </c>
      <c r="G2" s="24">
        <f t="shared" ref="G2:G7" si="1">B2*E2</f>
        <v>2.5963482584289332</v>
      </c>
      <c r="H2" s="64">
        <f>G2</f>
        <v>2.5963482584289332</v>
      </c>
    </row>
    <row r="3" spans="1:8" x14ac:dyDescent="0.25">
      <c r="A3" s="25" t="s">
        <v>15</v>
      </c>
      <c r="B3" s="26">
        <v>1</v>
      </c>
      <c r="C3" s="27">
        <v>500000</v>
      </c>
      <c r="D3" s="64">
        <v>195823.41</v>
      </c>
      <c r="E3" s="24">
        <f t="shared" si="0"/>
        <v>2.5533208721061489</v>
      </c>
      <c r="F3" s="27">
        <v>500000</v>
      </c>
      <c r="G3" s="24">
        <f t="shared" si="1"/>
        <v>2.5533208721061489</v>
      </c>
      <c r="H3" s="64">
        <f>H2+G3</f>
        <v>5.1496691305350826</v>
      </c>
    </row>
    <row r="4" spans="1:8" x14ac:dyDescent="0.25">
      <c r="A4" s="25" t="s">
        <v>70</v>
      </c>
      <c r="B4" s="26">
        <v>15</v>
      </c>
      <c r="C4" s="27">
        <v>809999.99</v>
      </c>
      <c r="D4" s="64">
        <v>364023.12</v>
      </c>
      <c r="E4" s="24">
        <f t="shared" si="0"/>
        <v>2.2251333651554881</v>
      </c>
      <c r="F4" s="27">
        <v>12162149.849849999</v>
      </c>
      <c r="G4" s="24">
        <f t="shared" si="1"/>
        <v>33.377000477332324</v>
      </c>
      <c r="H4" s="64">
        <f t="shared" ref="H4:H7" si="2">H3+G4</f>
        <v>38.526669607867404</v>
      </c>
    </row>
    <row r="5" spans="1:8" x14ac:dyDescent="0.25">
      <c r="A5" s="25" t="s">
        <v>72</v>
      </c>
      <c r="B5" s="26">
        <v>30</v>
      </c>
      <c r="C5" s="27">
        <v>802000</v>
      </c>
      <c r="D5" s="64">
        <v>368532.31</v>
      </c>
      <c r="E5" s="24">
        <f t="shared" si="0"/>
        <v>2.1761999646652419</v>
      </c>
      <c r="F5" s="27">
        <v>24084060</v>
      </c>
      <c r="G5" s="24">
        <f t="shared" si="1"/>
        <v>65.285998939957253</v>
      </c>
      <c r="H5" s="64">
        <f t="shared" si="2"/>
        <v>103.81266854782466</v>
      </c>
    </row>
    <row r="6" spans="1:8" x14ac:dyDescent="0.25">
      <c r="A6" s="25" t="s">
        <v>74</v>
      </c>
      <c r="B6" s="26">
        <v>15</v>
      </c>
      <c r="C6" s="27">
        <v>804500</v>
      </c>
      <c r="D6" s="64">
        <v>366713.14</v>
      </c>
      <c r="E6" s="24">
        <f t="shared" si="0"/>
        <v>2.1938128532836321</v>
      </c>
      <c r="F6" s="27">
        <v>12079567.5</v>
      </c>
      <c r="G6" s="24">
        <f t="shared" si="1"/>
        <v>32.907192799254481</v>
      </c>
      <c r="H6" s="64">
        <f t="shared" si="2"/>
        <v>136.71986134707913</v>
      </c>
    </row>
    <row r="7" spans="1:8" x14ac:dyDescent="0.25">
      <c r="A7" s="25" t="s">
        <v>151</v>
      </c>
      <c r="B7" s="26">
        <v>15</v>
      </c>
      <c r="C7" s="27">
        <v>801000</v>
      </c>
      <c r="D7" s="64">
        <v>380023.62</v>
      </c>
      <c r="E7" s="24">
        <f t="shared" si="0"/>
        <v>2.1077637226865003</v>
      </c>
      <c r="F7" s="27">
        <v>12027015</v>
      </c>
      <c r="G7" s="24">
        <f t="shared" si="1"/>
        <v>31.616455840297505</v>
      </c>
      <c r="H7" s="64">
        <f t="shared" si="2"/>
        <v>168.33631718737664</v>
      </c>
    </row>
    <row r="8" spans="1:8" s="265" customFormat="1" x14ac:dyDescent="0.25">
      <c r="A8" s="236"/>
      <c r="B8" s="237"/>
      <c r="C8" s="205"/>
      <c r="D8" s="30"/>
      <c r="E8" s="29"/>
      <c r="F8" s="205"/>
      <c r="G8" s="29"/>
    </row>
    <row r="9" spans="1:8" ht="18.75" x14ac:dyDescent="0.3">
      <c r="A9" s="399" t="s">
        <v>158</v>
      </c>
      <c r="B9" s="400">
        <f>SUM(B2:B8)</f>
        <v>77</v>
      </c>
      <c r="C9" s="397"/>
      <c r="D9" s="397" t="s">
        <v>226</v>
      </c>
      <c r="E9" s="357">
        <f>AVERAGE(E2:E7)</f>
        <v>2.3087631727209907</v>
      </c>
      <c r="F9" s="397"/>
      <c r="G9" s="401">
        <f>SUM(G2:G8)</f>
        <v>168.33631718737664</v>
      </c>
      <c r="H9" s="3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598"/>
  <sheetViews>
    <sheetView showGridLines="0" topLeftCell="A109" workbookViewId="0">
      <selection activeCell="H137" sqref="H137"/>
    </sheetView>
  </sheetViews>
  <sheetFormatPr baseColWidth="10" defaultRowHeight="15" x14ac:dyDescent="0.25"/>
  <cols>
    <col min="1" max="1" width="11.42578125" style="265"/>
    <col min="2" max="2" width="20.7109375" style="265" customWidth="1"/>
    <col min="3" max="3" width="18.85546875" style="265" customWidth="1"/>
    <col min="4" max="4" width="11.42578125" style="265"/>
    <col min="5" max="5" width="12.140625" style="23" bestFit="1" customWidth="1"/>
    <col min="6" max="6" width="22.140625" style="24" customWidth="1"/>
    <col min="7" max="7" width="19.140625" style="24" customWidth="1"/>
    <col min="8" max="8" width="24.140625" style="676" customWidth="1"/>
    <col min="9" max="9" width="30.5703125" style="43" customWidth="1"/>
    <col min="10" max="10" width="18.85546875" style="256" customWidth="1"/>
    <col min="11" max="11" width="24.140625" style="256" customWidth="1"/>
    <col min="12" max="12" width="16.85546875" style="24" customWidth="1"/>
    <col min="13" max="13" width="19.28515625" style="24" customWidth="1"/>
    <col min="14" max="14" width="20" style="270" customWidth="1"/>
    <col min="15" max="15" width="16.85546875" customWidth="1"/>
  </cols>
  <sheetData>
    <row r="1" spans="1:14" s="71" customFormat="1" ht="16.5" thickBot="1" x14ac:dyDescent="0.3">
      <c r="E1" s="668" t="s">
        <v>0</v>
      </c>
      <c r="F1" s="669" t="s">
        <v>158</v>
      </c>
      <c r="G1" s="669" t="s">
        <v>166</v>
      </c>
      <c r="H1" s="673" t="s">
        <v>279</v>
      </c>
      <c r="I1" s="670" t="s">
        <v>1</v>
      </c>
      <c r="J1" s="671" t="s">
        <v>220</v>
      </c>
      <c r="K1" s="671" t="s">
        <v>281</v>
      </c>
      <c r="L1" s="669" t="s">
        <v>221</v>
      </c>
      <c r="M1" s="669" t="s">
        <v>153</v>
      </c>
      <c r="N1" s="672" t="s">
        <v>229</v>
      </c>
    </row>
    <row r="2" spans="1:14" ht="19.5" thickBot="1" x14ac:dyDescent="0.35">
      <c r="A2" s="557" t="s">
        <v>267</v>
      </c>
      <c r="B2" s="591"/>
      <c r="C2" s="592">
        <f>AVERAGE(J2:J314)</f>
        <v>0.23155023127100788</v>
      </c>
      <c r="E2" s="31">
        <v>43712</v>
      </c>
      <c r="F2" s="32">
        <v>9</v>
      </c>
      <c r="G2" s="32">
        <v>6525.54</v>
      </c>
      <c r="H2" s="642">
        <v>6490</v>
      </c>
      <c r="I2" s="253">
        <v>23840.7912</v>
      </c>
      <c r="J2" s="255">
        <v>0.2737132314635598</v>
      </c>
      <c r="K2" s="255">
        <f>H2/I2</f>
        <v>0.27222250912545221</v>
      </c>
      <c r="L2" s="32">
        <v>58729.86</v>
      </c>
      <c r="M2" s="32">
        <v>2.4634190831720386</v>
      </c>
      <c r="N2" s="120">
        <f>M2</f>
        <v>2.4634190831720386</v>
      </c>
    </row>
    <row r="3" spans="1:14" x14ac:dyDescent="0.25">
      <c r="A3" s="30"/>
      <c r="B3" s="30"/>
      <c r="C3" s="30"/>
      <c r="E3" s="31">
        <v>43712</v>
      </c>
      <c r="F3" s="32">
        <v>14</v>
      </c>
      <c r="G3" s="32">
        <v>6525.54</v>
      </c>
      <c r="H3" s="642">
        <v>6490</v>
      </c>
      <c r="I3" s="253">
        <v>23840.7912</v>
      </c>
      <c r="J3" s="255">
        <v>0.2737132314635598</v>
      </c>
      <c r="K3" s="255">
        <f t="shared" ref="K3:K66" si="0">H3/I3</f>
        <v>0.27222250912545221</v>
      </c>
      <c r="L3" s="32">
        <v>91357.56</v>
      </c>
      <c r="M3" s="32">
        <v>3.8319852404898374</v>
      </c>
      <c r="N3" s="120">
        <f>N2+M3</f>
        <v>6.2954043236618755</v>
      </c>
    </row>
    <row r="4" spans="1:14" ht="18.75" x14ac:dyDescent="0.3">
      <c r="A4" s="94"/>
      <c r="B4" s="94"/>
      <c r="C4" s="94"/>
      <c r="E4" s="31">
        <v>43718</v>
      </c>
      <c r="F4" s="32">
        <v>24</v>
      </c>
      <c r="G4" s="32">
        <v>6370.17</v>
      </c>
      <c r="H4" s="642">
        <v>6250</v>
      </c>
      <c r="I4" s="253">
        <v>20506.344799999999</v>
      </c>
      <c r="J4" s="255">
        <v>0.31064385496921909</v>
      </c>
      <c r="K4" s="255">
        <f t="shared" si="0"/>
        <v>0.30478371747655392</v>
      </c>
      <c r="L4" s="32">
        <v>152884.08000000002</v>
      </c>
      <c r="M4" s="32">
        <v>7.4554525192612591</v>
      </c>
      <c r="N4" s="120">
        <f t="shared" ref="N4:N67" si="1">N3+M4</f>
        <v>13.750856842923135</v>
      </c>
    </row>
    <row r="5" spans="1:14" x14ac:dyDescent="0.25">
      <c r="E5" s="31">
        <v>43718</v>
      </c>
      <c r="F5" s="32">
        <v>500</v>
      </c>
      <c r="G5" s="32">
        <v>6421.96</v>
      </c>
      <c r="H5" s="642">
        <v>6250</v>
      </c>
      <c r="I5" s="253">
        <v>20506.344799999999</v>
      </c>
      <c r="J5" s="255">
        <v>0.3131694147657168</v>
      </c>
      <c r="K5" s="255">
        <f t="shared" si="0"/>
        <v>0.30478371747655392</v>
      </c>
      <c r="L5" s="32">
        <v>3210980</v>
      </c>
      <c r="M5" s="32">
        <v>156.5847073828584</v>
      </c>
      <c r="N5" s="120">
        <f t="shared" si="1"/>
        <v>170.33556422578152</v>
      </c>
    </row>
    <row r="6" spans="1:14" x14ac:dyDescent="0.25">
      <c r="E6" s="31">
        <v>43718</v>
      </c>
      <c r="F6" s="32">
        <v>3000</v>
      </c>
      <c r="G6" s="32">
        <v>6421.96</v>
      </c>
      <c r="H6" s="642">
        <v>6250</v>
      </c>
      <c r="I6" s="253">
        <v>20506.344799999999</v>
      </c>
      <c r="J6" s="255">
        <v>0.3131694147657168</v>
      </c>
      <c r="K6" s="255">
        <f t="shared" si="0"/>
        <v>0.30478371747655392</v>
      </c>
      <c r="L6" s="32">
        <v>19265880</v>
      </c>
      <c r="M6" s="32">
        <v>939.50824429715044</v>
      </c>
      <c r="N6" s="120">
        <f t="shared" si="1"/>
        <v>1109.843808522932</v>
      </c>
    </row>
    <row r="7" spans="1:14" x14ac:dyDescent="0.25">
      <c r="E7" s="31">
        <v>43735</v>
      </c>
      <c r="F7" s="32">
        <v>950</v>
      </c>
      <c r="G7" s="32">
        <v>5179</v>
      </c>
      <c r="H7" s="642">
        <v>5400</v>
      </c>
      <c r="I7" s="253">
        <v>20903.6751</v>
      </c>
      <c r="J7" s="255">
        <v>0.24775547721749655</v>
      </c>
      <c r="K7" s="255">
        <f t="shared" si="0"/>
        <v>0.25832778084079577</v>
      </c>
      <c r="L7" s="32">
        <v>4920050</v>
      </c>
      <c r="M7" s="32">
        <v>235.36770335662172</v>
      </c>
      <c r="N7" s="120">
        <f t="shared" si="1"/>
        <v>1345.2115118795537</v>
      </c>
    </row>
    <row r="8" spans="1:14" x14ac:dyDescent="0.25">
      <c r="E8" s="31">
        <v>43735</v>
      </c>
      <c r="F8" s="32">
        <v>1050</v>
      </c>
      <c r="G8" s="32">
        <v>5179</v>
      </c>
      <c r="H8" s="642">
        <v>5400</v>
      </c>
      <c r="I8" s="253">
        <v>20903.6751</v>
      </c>
      <c r="J8" s="255">
        <v>0.24775547721749655</v>
      </c>
      <c r="K8" s="255">
        <f t="shared" si="0"/>
        <v>0.25832778084079577</v>
      </c>
      <c r="L8" s="32">
        <v>5437950</v>
      </c>
      <c r="M8" s="32">
        <v>260.14325107837135</v>
      </c>
      <c r="N8" s="120">
        <f t="shared" si="1"/>
        <v>1605.354762957925</v>
      </c>
    </row>
    <row r="9" spans="1:14" x14ac:dyDescent="0.25">
      <c r="E9" s="31">
        <v>43740</v>
      </c>
      <c r="F9" s="32">
        <v>1914</v>
      </c>
      <c r="G9" s="32">
        <v>4143.2</v>
      </c>
      <c r="H9" s="642">
        <v>4700</v>
      </c>
      <c r="I9" s="253">
        <v>20425.638599999998</v>
      </c>
      <c r="J9" s="255">
        <v>0.20284310719176243</v>
      </c>
      <c r="K9" s="255">
        <f t="shared" si="0"/>
        <v>0.2301029648101186</v>
      </c>
      <c r="L9" s="32">
        <v>7930084.7999999998</v>
      </c>
      <c r="M9" s="32">
        <v>388.24170716503329</v>
      </c>
      <c r="N9" s="120">
        <f t="shared" si="1"/>
        <v>1993.5964701229582</v>
      </c>
    </row>
    <row r="10" spans="1:14" x14ac:dyDescent="0.25">
      <c r="E10" s="31">
        <v>43740</v>
      </c>
      <c r="F10" s="32">
        <v>819</v>
      </c>
      <c r="G10" s="32">
        <v>4143.2</v>
      </c>
      <c r="H10" s="642">
        <v>4700</v>
      </c>
      <c r="I10" s="253">
        <v>20425.638599999998</v>
      </c>
      <c r="J10" s="255">
        <v>0.20284310719176243</v>
      </c>
      <c r="K10" s="255">
        <f t="shared" si="0"/>
        <v>0.2301029648101186</v>
      </c>
      <c r="L10" s="32">
        <v>3393280.8</v>
      </c>
      <c r="M10" s="32">
        <v>166.12850479005343</v>
      </c>
      <c r="N10" s="120">
        <f t="shared" si="1"/>
        <v>2159.7249749130115</v>
      </c>
    </row>
    <row r="11" spans="1:14" x14ac:dyDescent="0.25">
      <c r="E11" s="31">
        <v>43740</v>
      </c>
      <c r="F11" s="32">
        <v>200</v>
      </c>
      <c r="G11" s="32">
        <v>4143.2</v>
      </c>
      <c r="H11" s="642">
        <v>4700</v>
      </c>
      <c r="I11" s="253">
        <v>20425.638599999998</v>
      </c>
      <c r="J11" s="255">
        <v>0.20284310719176243</v>
      </c>
      <c r="K11" s="255">
        <f t="shared" si="0"/>
        <v>0.2301029648101186</v>
      </c>
      <c r="L11" s="32">
        <v>828640</v>
      </c>
      <c r="M11" s="32">
        <v>40.568621438352487</v>
      </c>
      <c r="N11" s="120">
        <f t="shared" si="1"/>
        <v>2200.2935963513642</v>
      </c>
    </row>
    <row r="12" spans="1:14" x14ac:dyDescent="0.25">
      <c r="E12" s="31">
        <v>43740</v>
      </c>
      <c r="F12" s="32">
        <v>1067</v>
      </c>
      <c r="G12" s="32">
        <v>4143.2</v>
      </c>
      <c r="H12" s="642">
        <v>4700</v>
      </c>
      <c r="I12" s="253">
        <v>20425.638599999998</v>
      </c>
      <c r="J12" s="255">
        <v>0.20284310719176243</v>
      </c>
      <c r="K12" s="255">
        <f t="shared" si="0"/>
        <v>0.2301029648101186</v>
      </c>
      <c r="L12" s="32">
        <v>4420794.3999999994</v>
      </c>
      <c r="M12" s="32">
        <v>216.4335953736105</v>
      </c>
      <c r="N12" s="120">
        <f t="shared" si="1"/>
        <v>2416.7271917249745</v>
      </c>
    </row>
    <row r="13" spans="1:14" x14ac:dyDescent="0.25">
      <c r="E13" s="31">
        <v>43742</v>
      </c>
      <c r="F13" s="32">
        <v>1607</v>
      </c>
      <c r="G13" s="32">
        <v>4143.2</v>
      </c>
      <c r="H13" s="642">
        <v>4000</v>
      </c>
      <c r="I13" s="253">
        <v>20163.357</v>
      </c>
      <c r="J13" s="255">
        <v>0.20548165665072538</v>
      </c>
      <c r="K13" s="255">
        <f t="shared" si="0"/>
        <v>0.19837966465603918</v>
      </c>
      <c r="L13" s="32">
        <v>6658122.3999999994</v>
      </c>
      <c r="M13" s="32">
        <v>330.20902223771566</v>
      </c>
      <c r="N13" s="120">
        <f t="shared" si="1"/>
        <v>2746.9362139626901</v>
      </c>
    </row>
    <row r="14" spans="1:14" x14ac:dyDescent="0.25">
      <c r="E14" s="31">
        <v>43742</v>
      </c>
      <c r="F14" s="32">
        <v>393</v>
      </c>
      <c r="G14" s="32">
        <v>4143.2</v>
      </c>
      <c r="H14" s="642">
        <v>4000</v>
      </c>
      <c r="I14" s="253">
        <v>20163.357</v>
      </c>
      <c r="J14" s="255">
        <v>0.20548165665072538</v>
      </c>
      <c r="K14" s="255">
        <f t="shared" si="0"/>
        <v>0.19837966465603918</v>
      </c>
      <c r="L14" s="32">
        <v>1628277.5999999999</v>
      </c>
      <c r="M14" s="32">
        <v>80.754291063735067</v>
      </c>
      <c r="N14" s="120">
        <f t="shared" si="1"/>
        <v>2827.6905050264249</v>
      </c>
    </row>
    <row r="15" spans="1:14" x14ac:dyDescent="0.25">
      <c r="E15" s="31">
        <v>43745</v>
      </c>
      <c r="F15" s="32">
        <v>6</v>
      </c>
      <c r="G15" s="32">
        <v>4036.63</v>
      </c>
      <c r="H15" s="642">
        <v>3900</v>
      </c>
      <c r="I15" s="253">
        <v>20218.026300000001</v>
      </c>
      <c r="J15" s="255">
        <v>0.19965499797574207</v>
      </c>
      <c r="K15" s="255">
        <f t="shared" si="0"/>
        <v>0.19289716721755376</v>
      </c>
      <c r="L15" s="32">
        <v>24219.78</v>
      </c>
      <c r="M15" s="32">
        <v>1.1979299878544523</v>
      </c>
      <c r="N15" s="120">
        <f t="shared" si="1"/>
        <v>2828.8884350142794</v>
      </c>
    </row>
    <row r="16" spans="1:14" x14ac:dyDescent="0.25">
      <c r="E16" s="31">
        <v>43746</v>
      </c>
      <c r="F16" s="32">
        <v>146</v>
      </c>
      <c r="G16" s="32">
        <v>4246.78</v>
      </c>
      <c r="H16" s="642">
        <v>4200</v>
      </c>
      <c r="I16" s="253">
        <v>20112.8809</v>
      </c>
      <c r="J16" s="255">
        <v>0.21114727527671084</v>
      </c>
      <c r="K16" s="255">
        <f t="shared" si="0"/>
        <v>0.20882140260672452</v>
      </c>
      <c r="L16" s="32">
        <v>620029.88</v>
      </c>
      <c r="M16" s="32">
        <v>30.827502190399784</v>
      </c>
      <c r="N16" s="120">
        <f t="shared" si="1"/>
        <v>2859.715937204679</v>
      </c>
    </row>
    <row r="17" spans="5:14" x14ac:dyDescent="0.25">
      <c r="E17" s="31">
        <v>43749</v>
      </c>
      <c r="F17" s="32">
        <v>1000</v>
      </c>
      <c r="G17" s="32">
        <v>4661.1000000000004</v>
      </c>
      <c r="H17" s="642">
        <v>4500</v>
      </c>
      <c r="I17" s="253">
        <v>19413.651600000001</v>
      </c>
      <c r="J17" s="255">
        <v>0.24009393472374874</v>
      </c>
      <c r="K17" s="255">
        <f t="shared" si="0"/>
        <v>0.23179565043806596</v>
      </c>
      <c r="L17" s="32">
        <v>4661100</v>
      </c>
      <c r="M17" s="32">
        <v>240.0939347237487</v>
      </c>
      <c r="N17" s="120">
        <f t="shared" si="1"/>
        <v>3099.8098719284276</v>
      </c>
    </row>
    <row r="18" spans="5:14" x14ac:dyDescent="0.25">
      <c r="E18" s="31">
        <v>43752</v>
      </c>
      <c r="F18" s="32">
        <v>1500</v>
      </c>
      <c r="G18" s="32">
        <v>4661.1000000000004</v>
      </c>
      <c r="H18" s="642">
        <v>4800</v>
      </c>
      <c r="I18" s="253">
        <v>19733.405299999999</v>
      </c>
      <c r="J18" s="255">
        <v>0.23620353046719214</v>
      </c>
      <c r="K18" s="255">
        <f t="shared" si="0"/>
        <v>0.24324235614823156</v>
      </c>
      <c r="L18" s="32">
        <v>6991650.0000000009</v>
      </c>
      <c r="M18" s="32">
        <v>354.30529570078824</v>
      </c>
      <c r="N18" s="120">
        <f t="shared" si="1"/>
        <v>3454.1151676292156</v>
      </c>
    </row>
    <row r="19" spans="5:14" x14ac:dyDescent="0.25">
      <c r="E19" s="31">
        <v>43752</v>
      </c>
      <c r="F19" s="32">
        <v>300</v>
      </c>
      <c r="G19" s="32">
        <v>4661.1000000000004</v>
      </c>
      <c r="H19" s="642">
        <v>4800</v>
      </c>
      <c r="I19" s="253">
        <v>19733.405299999999</v>
      </c>
      <c r="J19" s="255">
        <v>0.23620353046719214</v>
      </c>
      <c r="K19" s="255">
        <f t="shared" si="0"/>
        <v>0.24324235614823156</v>
      </c>
      <c r="L19" s="32">
        <v>1398330</v>
      </c>
      <c r="M19" s="32">
        <v>70.861059140157636</v>
      </c>
      <c r="N19" s="120">
        <f t="shared" si="1"/>
        <v>3524.9762267693732</v>
      </c>
    </row>
    <row r="20" spans="5:14" x14ac:dyDescent="0.25">
      <c r="E20" s="31">
        <v>43754</v>
      </c>
      <c r="F20" s="32">
        <v>100</v>
      </c>
      <c r="G20" s="32">
        <v>4971.84</v>
      </c>
      <c r="H20" s="642">
        <v>4800</v>
      </c>
      <c r="I20" s="253">
        <v>18955.031900000002</v>
      </c>
      <c r="J20" s="255">
        <v>0.26229657782849736</v>
      </c>
      <c r="K20" s="255">
        <f t="shared" si="0"/>
        <v>0.25323091120727681</v>
      </c>
      <c r="L20" s="32">
        <v>497184</v>
      </c>
      <c r="M20" s="32">
        <v>26.229657782849731</v>
      </c>
      <c r="N20" s="120">
        <f t="shared" si="1"/>
        <v>3551.2058845522229</v>
      </c>
    </row>
    <row r="21" spans="5:14" x14ac:dyDescent="0.25">
      <c r="E21" s="31">
        <v>43754</v>
      </c>
      <c r="F21" s="32">
        <v>223</v>
      </c>
      <c r="G21" s="32">
        <v>4971.84</v>
      </c>
      <c r="H21" s="642">
        <v>4800</v>
      </c>
      <c r="I21" s="253">
        <v>18955.031900000002</v>
      </c>
      <c r="J21" s="255">
        <v>0.26229657782849736</v>
      </c>
      <c r="K21" s="255">
        <f t="shared" si="0"/>
        <v>0.25323091120727681</v>
      </c>
      <c r="L21" s="32">
        <v>1108720.32</v>
      </c>
      <c r="M21" s="32">
        <v>58.492136855754907</v>
      </c>
      <c r="N21" s="120">
        <f t="shared" si="1"/>
        <v>3609.6980214079776</v>
      </c>
    </row>
    <row r="22" spans="5:14" x14ac:dyDescent="0.25">
      <c r="E22" s="31">
        <v>43754</v>
      </c>
      <c r="F22" s="32">
        <v>81</v>
      </c>
      <c r="G22" s="32">
        <v>4971.84</v>
      </c>
      <c r="H22" s="642">
        <v>4800</v>
      </c>
      <c r="I22" s="253">
        <v>18955.031900000002</v>
      </c>
      <c r="J22" s="255">
        <v>0.26229657782849736</v>
      </c>
      <c r="K22" s="255">
        <f t="shared" si="0"/>
        <v>0.25323091120727681</v>
      </c>
      <c r="L22" s="32">
        <v>402719.04000000004</v>
      </c>
      <c r="M22" s="32">
        <v>21.246022804108286</v>
      </c>
      <c r="N22" s="120">
        <f t="shared" si="1"/>
        <v>3630.9440442120858</v>
      </c>
    </row>
    <row r="23" spans="5:14" x14ac:dyDescent="0.25">
      <c r="E23" s="31">
        <v>43754</v>
      </c>
      <c r="F23" s="32">
        <v>5000</v>
      </c>
      <c r="G23" s="32">
        <v>4971.84</v>
      </c>
      <c r="H23" s="642">
        <v>4800</v>
      </c>
      <c r="I23" s="253">
        <v>18955.031900000002</v>
      </c>
      <c r="J23" s="255">
        <v>0.26229657782849736</v>
      </c>
      <c r="K23" s="255">
        <f t="shared" si="0"/>
        <v>0.25323091120727681</v>
      </c>
      <c r="L23" s="32">
        <v>24859200</v>
      </c>
      <c r="M23" s="32">
        <v>1311.4828891424866</v>
      </c>
      <c r="N23" s="120">
        <f t="shared" si="1"/>
        <v>4942.4269333545726</v>
      </c>
    </row>
    <row r="24" spans="5:14" x14ac:dyDescent="0.25">
      <c r="E24" s="31">
        <v>43759</v>
      </c>
      <c r="F24" s="32">
        <v>68</v>
      </c>
      <c r="G24" s="32">
        <v>4661.1000000000004</v>
      </c>
      <c r="H24" s="642">
        <v>4500</v>
      </c>
      <c r="I24" s="253">
        <v>18710.564200000001</v>
      </c>
      <c r="J24" s="255">
        <v>0.24911595129771663</v>
      </c>
      <c r="K24" s="255">
        <f t="shared" si="0"/>
        <v>0.24050584214878992</v>
      </c>
      <c r="L24" s="32">
        <v>316954.80000000005</v>
      </c>
      <c r="M24" s="32">
        <v>16.939884688244732</v>
      </c>
      <c r="N24" s="120">
        <f t="shared" si="1"/>
        <v>4959.3668180428176</v>
      </c>
    </row>
    <row r="25" spans="5:14" x14ac:dyDescent="0.25">
      <c r="E25" s="31">
        <v>43759</v>
      </c>
      <c r="F25" s="32">
        <v>200</v>
      </c>
      <c r="G25" s="32">
        <v>4661.1000000000004</v>
      </c>
      <c r="H25" s="642">
        <v>4500</v>
      </c>
      <c r="I25" s="253">
        <v>18710.564200000001</v>
      </c>
      <c r="J25" s="255">
        <v>0.24911595129771663</v>
      </c>
      <c r="K25" s="255">
        <f t="shared" si="0"/>
        <v>0.24050584214878992</v>
      </c>
      <c r="L25" s="32">
        <v>932220.00000000012</v>
      </c>
      <c r="M25" s="32">
        <v>49.823190259543324</v>
      </c>
      <c r="N25" s="120">
        <f t="shared" si="1"/>
        <v>5009.1900083023611</v>
      </c>
    </row>
    <row r="26" spans="5:14" x14ac:dyDescent="0.25">
      <c r="E26" s="31">
        <v>43759</v>
      </c>
      <c r="F26" s="32">
        <v>500</v>
      </c>
      <c r="G26" s="32">
        <v>4661.1000000000004</v>
      </c>
      <c r="H26" s="642">
        <v>4500</v>
      </c>
      <c r="I26" s="253">
        <v>18710.564200000001</v>
      </c>
      <c r="J26" s="255">
        <v>0.24911595129771663</v>
      </c>
      <c r="K26" s="255">
        <f t="shared" si="0"/>
        <v>0.24050584214878992</v>
      </c>
      <c r="L26" s="32">
        <v>2330550</v>
      </c>
      <c r="M26" s="32">
        <v>124.5579756488583</v>
      </c>
      <c r="N26" s="120">
        <f t="shared" si="1"/>
        <v>5133.7479839512198</v>
      </c>
    </row>
    <row r="27" spans="5:14" x14ac:dyDescent="0.25">
      <c r="E27" s="31">
        <v>43760</v>
      </c>
      <c r="F27" s="32">
        <v>700</v>
      </c>
      <c r="G27" s="32">
        <v>4661.1000000000004</v>
      </c>
      <c r="H27" s="642">
        <v>4500</v>
      </c>
      <c r="I27" s="253">
        <v>18374.540700000001</v>
      </c>
      <c r="J27" s="255">
        <v>0.25367164687822646</v>
      </c>
      <c r="K27" s="255">
        <f t="shared" si="0"/>
        <v>0.24490408078608461</v>
      </c>
      <c r="L27" s="32">
        <v>3262770.0000000005</v>
      </c>
      <c r="M27" s="32">
        <v>177.57015281475853</v>
      </c>
      <c r="N27" s="120">
        <f t="shared" si="1"/>
        <v>5311.3181367659781</v>
      </c>
    </row>
    <row r="28" spans="5:14" x14ac:dyDescent="0.25">
      <c r="E28" s="31">
        <v>43760</v>
      </c>
      <c r="F28" s="32">
        <v>500</v>
      </c>
      <c r="G28" s="32">
        <v>4661.1000000000004</v>
      </c>
      <c r="H28" s="642">
        <v>4500</v>
      </c>
      <c r="I28" s="253">
        <v>18374.540700000001</v>
      </c>
      <c r="J28" s="255">
        <v>0.25367164687822646</v>
      </c>
      <c r="K28" s="255">
        <f t="shared" si="0"/>
        <v>0.24490408078608461</v>
      </c>
      <c r="L28" s="32">
        <v>2330550</v>
      </c>
      <c r="M28" s="32">
        <v>126.83582343911321</v>
      </c>
      <c r="N28" s="120">
        <f t="shared" si="1"/>
        <v>5438.1539602050916</v>
      </c>
    </row>
    <row r="29" spans="5:14" x14ac:dyDescent="0.25">
      <c r="E29" s="31">
        <v>43760</v>
      </c>
      <c r="F29" s="32">
        <v>300</v>
      </c>
      <c r="G29" s="32">
        <v>4661.1000000000004</v>
      </c>
      <c r="H29" s="642">
        <v>4500</v>
      </c>
      <c r="I29" s="253">
        <v>18374.540700000001</v>
      </c>
      <c r="J29" s="255">
        <v>0.25367164687822646</v>
      </c>
      <c r="K29" s="255">
        <f t="shared" si="0"/>
        <v>0.24490408078608461</v>
      </c>
      <c r="L29" s="32">
        <v>1398330</v>
      </c>
      <c r="M29" s="32">
        <v>76.101494063467925</v>
      </c>
      <c r="N29" s="120">
        <f t="shared" si="1"/>
        <v>5514.2554542685593</v>
      </c>
    </row>
    <row r="30" spans="5:14" x14ac:dyDescent="0.25">
      <c r="E30" s="31">
        <v>43762</v>
      </c>
      <c r="F30" s="32">
        <v>441</v>
      </c>
      <c r="G30" s="32">
        <v>5179</v>
      </c>
      <c r="H30" s="642">
        <v>5250</v>
      </c>
      <c r="I30" s="253">
        <v>18587.147199999999</v>
      </c>
      <c r="J30" s="255">
        <v>0.27863339888974464</v>
      </c>
      <c r="K30" s="255">
        <f t="shared" si="0"/>
        <v>0.2824532427439968</v>
      </c>
      <c r="L30" s="32">
        <v>2283939</v>
      </c>
      <c r="M30" s="32">
        <v>122.87732891037739</v>
      </c>
      <c r="N30" s="120">
        <f t="shared" si="1"/>
        <v>5637.1327831789367</v>
      </c>
    </row>
    <row r="31" spans="5:14" x14ac:dyDescent="0.25">
      <c r="E31" s="31">
        <v>43762</v>
      </c>
      <c r="F31" s="32">
        <v>200</v>
      </c>
      <c r="G31" s="32">
        <v>5386.16</v>
      </c>
      <c r="H31" s="642">
        <v>5250</v>
      </c>
      <c r="I31" s="253">
        <v>18587.147199999999</v>
      </c>
      <c r="J31" s="255">
        <v>0.2897787348453344</v>
      </c>
      <c r="K31" s="255">
        <f t="shared" si="0"/>
        <v>0.2824532427439968</v>
      </c>
      <c r="L31" s="32">
        <v>1077232</v>
      </c>
      <c r="M31" s="32">
        <v>57.955746969066887</v>
      </c>
      <c r="N31" s="120">
        <f t="shared" si="1"/>
        <v>5695.0885301480039</v>
      </c>
    </row>
    <row r="32" spans="5:14" x14ac:dyDescent="0.25">
      <c r="E32" s="31">
        <v>43762</v>
      </c>
      <c r="F32" s="32">
        <v>3423</v>
      </c>
      <c r="G32" s="32">
        <v>5179</v>
      </c>
      <c r="H32" s="642">
        <v>5250</v>
      </c>
      <c r="I32" s="253">
        <v>18587.147199999999</v>
      </c>
      <c r="J32" s="255">
        <v>0.27863339888974464</v>
      </c>
      <c r="K32" s="255">
        <f t="shared" si="0"/>
        <v>0.2824532427439968</v>
      </c>
      <c r="L32" s="32">
        <v>17727717</v>
      </c>
      <c r="M32" s="32">
        <v>953.7621243995959</v>
      </c>
      <c r="N32" s="120">
        <f t="shared" si="1"/>
        <v>6648.8506545475993</v>
      </c>
    </row>
    <row r="33" spans="5:14" x14ac:dyDescent="0.25">
      <c r="E33" s="31">
        <v>43762</v>
      </c>
      <c r="F33" s="32">
        <v>3695</v>
      </c>
      <c r="G33" s="32">
        <v>5437.95</v>
      </c>
      <c r="H33" s="642">
        <v>5250</v>
      </c>
      <c r="I33" s="253">
        <v>18587.147199999999</v>
      </c>
      <c r="J33" s="255">
        <v>0.29256506883423183</v>
      </c>
      <c r="K33" s="255">
        <f t="shared" si="0"/>
        <v>0.2824532427439968</v>
      </c>
      <c r="L33" s="32">
        <v>20093225.25</v>
      </c>
      <c r="M33" s="32">
        <v>1081.0279293424867</v>
      </c>
      <c r="N33" s="120">
        <f t="shared" si="1"/>
        <v>7729.8785838900858</v>
      </c>
    </row>
    <row r="34" spans="5:14" x14ac:dyDescent="0.25">
      <c r="E34" s="31">
        <v>43762</v>
      </c>
      <c r="F34" s="32">
        <v>1500</v>
      </c>
      <c r="G34" s="32">
        <v>5437.95</v>
      </c>
      <c r="H34" s="642">
        <v>5250</v>
      </c>
      <c r="I34" s="253">
        <v>18587.147199999999</v>
      </c>
      <c r="J34" s="255">
        <v>0.29256506883423183</v>
      </c>
      <c r="K34" s="255">
        <f t="shared" si="0"/>
        <v>0.2824532427439968</v>
      </c>
      <c r="L34" s="32">
        <v>8156925</v>
      </c>
      <c r="M34" s="32">
        <v>438.84760325134778</v>
      </c>
      <c r="N34" s="120">
        <f t="shared" si="1"/>
        <v>8168.7261871414339</v>
      </c>
    </row>
    <row r="35" spans="5:14" x14ac:dyDescent="0.25">
      <c r="E35" s="31">
        <v>43762</v>
      </c>
      <c r="F35" s="32">
        <v>1821</v>
      </c>
      <c r="G35" s="32">
        <v>5437.95</v>
      </c>
      <c r="H35" s="642">
        <v>5250</v>
      </c>
      <c r="I35" s="253">
        <v>18587.147199999999</v>
      </c>
      <c r="J35" s="255">
        <v>0.29256506883423183</v>
      </c>
      <c r="K35" s="255">
        <f t="shared" si="0"/>
        <v>0.2824532427439968</v>
      </c>
      <c r="L35" s="32">
        <v>9902506.9499999993</v>
      </c>
      <c r="M35" s="32">
        <v>532.76099034713616</v>
      </c>
      <c r="N35" s="120">
        <f t="shared" si="1"/>
        <v>8701.4871774885705</v>
      </c>
    </row>
    <row r="36" spans="5:14" x14ac:dyDescent="0.25">
      <c r="E36" s="31">
        <v>43762</v>
      </c>
      <c r="F36" s="32">
        <v>887</v>
      </c>
      <c r="G36" s="32">
        <v>5955.85</v>
      </c>
      <c r="H36" s="642">
        <v>5250</v>
      </c>
      <c r="I36" s="253">
        <v>19758.069800000001</v>
      </c>
      <c r="J36" s="255">
        <v>0.30143885816214699</v>
      </c>
      <c r="K36" s="255">
        <f t="shared" si="0"/>
        <v>0.26571421465471284</v>
      </c>
      <c r="L36" s="32">
        <v>5282838.95</v>
      </c>
      <c r="M36" s="32">
        <v>267.37626718982438</v>
      </c>
      <c r="N36" s="120">
        <f t="shared" si="1"/>
        <v>8968.8634446783944</v>
      </c>
    </row>
    <row r="37" spans="5:14" x14ac:dyDescent="0.25">
      <c r="E37" s="31">
        <v>43763</v>
      </c>
      <c r="F37" s="32">
        <v>118</v>
      </c>
      <c r="G37" s="32">
        <v>5955.85</v>
      </c>
      <c r="H37" s="642">
        <v>6200</v>
      </c>
      <c r="I37" s="253">
        <v>19758.069800000001</v>
      </c>
      <c r="J37" s="255">
        <v>0.30143885816214699</v>
      </c>
      <c r="K37" s="255">
        <f t="shared" si="0"/>
        <v>0.3137958344493752</v>
      </c>
      <c r="L37" s="32">
        <v>702790.3</v>
      </c>
      <c r="M37" s="32">
        <v>35.569785263133348</v>
      </c>
      <c r="N37" s="120">
        <f t="shared" si="1"/>
        <v>9004.4332299415273</v>
      </c>
    </row>
    <row r="38" spans="5:14" x14ac:dyDescent="0.25">
      <c r="E38" s="31">
        <v>43763</v>
      </c>
      <c r="F38" s="32">
        <v>200</v>
      </c>
      <c r="G38" s="32">
        <v>6421.96</v>
      </c>
      <c r="H38" s="642">
        <v>6200</v>
      </c>
      <c r="I38" s="253">
        <v>19758.069800000001</v>
      </c>
      <c r="J38" s="255">
        <v>0.32502972532266283</v>
      </c>
      <c r="K38" s="255">
        <f t="shared" si="0"/>
        <v>0.3137958344493752</v>
      </c>
      <c r="L38" s="32">
        <v>1284392</v>
      </c>
      <c r="M38" s="32">
        <v>65.005945064532568</v>
      </c>
      <c r="N38" s="120">
        <f t="shared" si="1"/>
        <v>9069.4391750060604</v>
      </c>
    </row>
    <row r="39" spans="5:14" x14ac:dyDescent="0.25">
      <c r="E39" s="31">
        <v>43763</v>
      </c>
      <c r="F39" s="32">
        <v>125</v>
      </c>
      <c r="G39" s="32">
        <v>6421.96</v>
      </c>
      <c r="H39" s="642">
        <v>6200</v>
      </c>
      <c r="I39" s="253">
        <v>19758.069800000001</v>
      </c>
      <c r="J39" s="255">
        <v>0.32502972532266283</v>
      </c>
      <c r="K39" s="255">
        <f t="shared" si="0"/>
        <v>0.3137958344493752</v>
      </c>
      <c r="L39" s="32">
        <v>802745</v>
      </c>
      <c r="M39" s="32">
        <v>40.628715665332855</v>
      </c>
      <c r="N39" s="120">
        <f t="shared" si="1"/>
        <v>9110.0678906713929</v>
      </c>
    </row>
    <row r="40" spans="5:14" x14ac:dyDescent="0.25">
      <c r="E40" s="31">
        <v>43763</v>
      </c>
      <c r="F40" s="32">
        <v>675</v>
      </c>
      <c r="G40" s="32">
        <v>6421.96</v>
      </c>
      <c r="H40" s="642">
        <v>6200</v>
      </c>
      <c r="I40" s="253">
        <v>19758.069800000001</v>
      </c>
      <c r="J40" s="255">
        <v>0.32502972532266283</v>
      </c>
      <c r="K40" s="255">
        <f t="shared" si="0"/>
        <v>0.3137958344493752</v>
      </c>
      <c r="L40" s="32">
        <v>4334823</v>
      </c>
      <c r="M40" s="32">
        <v>219.39506459279741</v>
      </c>
      <c r="N40" s="120">
        <f t="shared" si="1"/>
        <v>9329.4629552641909</v>
      </c>
    </row>
    <row r="41" spans="5:14" x14ac:dyDescent="0.25">
      <c r="E41" s="31">
        <v>43763</v>
      </c>
      <c r="F41" s="32">
        <v>57</v>
      </c>
      <c r="G41" s="32">
        <v>6421.96</v>
      </c>
      <c r="H41" s="642">
        <v>6200</v>
      </c>
      <c r="I41" s="253">
        <v>19758.069800000001</v>
      </c>
      <c r="J41" s="255">
        <v>0.32502972532266283</v>
      </c>
      <c r="K41" s="255">
        <f t="shared" si="0"/>
        <v>0.3137958344493752</v>
      </c>
      <c r="L41" s="32">
        <v>366051.72000000003</v>
      </c>
      <c r="M41" s="32">
        <v>18.526694343391782</v>
      </c>
      <c r="N41" s="120">
        <f t="shared" si="1"/>
        <v>9347.9896496075835</v>
      </c>
    </row>
    <row r="42" spans="5:14" x14ac:dyDescent="0.25">
      <c r="E42" s="31">
        <v>43766</v>
      </c>
      <c r="F42" s="32">
        <v>600</v>
      </c>
      <c r="G42" s="32">
        <v>6421.96</v>
      </c>
      <c r="H42" s="642">
        <v>6250</v>
      </c>
      <c r="I42" s="253">
        <v>20454.306</v>
      </c>
      <c r="J42" s="255">
        <v>0.31396616438611996</v>
      </c>
      <c r="K42" s="255">
        <f t="shared" si="0"/>
        <v>0.30555913263446827</v>
      </c>
      <c r="L42" s="32">
        <v>3853176</v>
      </c>
      <c r="M42" s="32">
        <v>188.37969863167197</v>
      </c>
      <c r="N42" s="120">
        <f t="shared" si="1"/>
        <v>9536.3693482392555</v>
      </c>
    </row>
    <row r="43" spans="5:14" x14ac:dyDescent="0.25">
      <c r="E43" s="31">
        <v>43766</v>
      </c>
      <c r="F43" s="32">
        <v>400</v>
      </c>
      <c r="G43" s="32">
        <v>6473.75</v>
      </c>
      <c r="H43" s="642">
        <v>6250</v>
      </c>
      <c r="I43" s="253">
        <v>20454.306</v>
      </c>
      <c r="J43" s="255">
        <v>0.31649814958278222</v>
      </c>
      <c r="K43" s="255">
        <f t="shared" si="0"/>
        <v>0.30555913263446827</v>
      </c>
      <c r="L43" s="32">
        <v>2589500</v>
      </c>
      <c r="M43" s="32">
        <v>126.59925983311288</v>
      </c>
      <c r="N43" s="120">
        <f t="shared" si="1"/>
        <v>9662.9686080723677</v>
      </c>
    </row>
    <row r="44" spans="5:14" x14ac:dyDescent="0.25">
      <c r="E44" s="31">
        <v>43766</v>
      </c>
      <c r="F44" s="32">
        <v>1500</v>
      </c>
      <c r="G44" s="32">
        <v>6473.75</v>
      </c>
      <c r="H44" s="642">
        <v>6250</v>
      </c>
      <c r="I44" s="253">
        <v>20454.306</v>
      </c>
      <c r="J44" s="255">
        <v>0.31649814958278222</v>
      </c>
      <c r="K44" s="255">
        <f t="shared" si="0"/>
        <v>0.30555913263446827</v>
      </c>
      <c r="L44" s="32">
        <v>9710625</v>
      </c>
      <c r="M44" s="32">
        <v>474.74722437417336</v>
      </c>
      <c r="N44" s="120">
        <f t="shared" si="1"/>
        <v>10137.715832446542</v>
      </c>
    </row>
    <row r="45" spans="5:14" x14ac:dyDescent="0.25">
      <c r="E45" s="31">
        <v>43766</v>
      </c>
      <c r="F45" s="32">
        <v>1443</v>
      </c>
      <c r="G45" s="32">
        <v>6473.75</v>
      </c>
      <c r="H45" s="642">
        <v>6250</v>
      </c>
      <c r="I45" s="253">
        <v>20454.306</v>
      </c>
      <c r="J45" s="255">
        <v>0.31649814958278222</v>
      </c>
      <c r="K45" s="255">
        <f t="shared" si="0"/>
        <v>0.30555913263446827</v>
      </c>
      <c r="L45" s="32">
        <v>9341621.25</v>
      </c>
      <c r="M45" s="32">
        <v>456.70682984795474</v>
      </c>
      <c r="N45" s="120">
        <f t="shared" si="1"/>
        <v>10594.422662294497</v>
      </c>
    </row>
    <row r="46" spans="5:14" x14ac:dyDescent="0.25">
      <c r="E46" s="31">
        <v>43766</v>
      </c>
      <c r="F46" s="32">
        <v>5000</v>
      </c>
      <c r="G46" s="32">
        <v>5955.85</v>
      </c>
      <c r="H46" s="642">
        <v>6250</v>
      </c>
      <c r="I46" s="253">
        <v>20454.306</v>
      </c>
      <c r="J46" s="255">
        <v>0.29117829761615965</v>
      </c>
      <c r="K46" s="255">
        <f t="shared" si="0"/>
        <v>0.30555913263446827</v>
      </c>
      <c r="L46" s="32">
        <v>29779250</v>
      </c>
      <c r="M46" s="32">
        <v>1455.8914880807981</v>
      </c>
      <c r="N46" s="120">
        <f t="shared" si="1"/>
        <v>12050.314150375296</v>
      </c>
    </row>
    <row r="47" spans="5:14" x14ac:dyDescent="0.25">
      <c r="E47" s="31">
        <v>43766</v>
      </c>
      <c r="F47" s="32">
        <v>2000</v>
      </c>
      <c r="G47" s="32">
        <v>5386.16</v>
      </c>
      <c r="H47" s="642">
        <v>6250</v>
      </c>
      <c r="I47" s="253">
        <v>20454.306</v>
      </c>
      <c r="J47" s="255">
        <v>0.26332646045287478</v>
      </c>
      <c r="K47" s="255">
        <f t="shared" si="0"/>
        <v>0.30555913263446827</v>
      </c>
      <c r="L47" s="32">
        <v>10772320</v>
      </c>
      <c r="M47" s="32">
        <v>526.65292090574962</v>
      </c>
      <c r="N47" s="120">
        <f t="shared" si="1"/>
        <v>12576.967071281046</v>
      </c>
    </row>
    <row r="48" spans="5:14" x14ac:dyDescent="0.25">
      <c r="E48" s="31">
        <v>43767</v>
      </c>
      <c r="F48" s="32">
        <v>450</v>
      </c>
      <c r="G48" s="32">
        <v>5696.9</v>
      </c>
      <c r="H48" s="642">
        <v>5750</v>
      </c>
      <c r="I48" s="253">
        <v>21659.917099999999</v>
      </c>
      <c r="J48" s="255">
        <v>0.26301578042512452</v>
      </c>
      <c r="K48" s="255">
        <f t="shared" si="0"/>
        <v>0.26546731335366008</v>
      </c>
      <c r="L48" s="32">
        <v>2563605</v>
      </c>
      <c r="M48" s="32">
        <v>118.35710119130604</v>
      </c>
      <c r="N48" s="120">
        <f t="shared" si="1"/>
        <v>12695.324172472352</v>
      </c>
    </row>
    <row r="49" spans="5:14" x14ac:dyDescent="0.25">
      <c r="E49" s="31">
        <v>43774</v>
      </c>
      <c r="F49" s="32">
        <v>1665</v>
      </c>
      <c r="G49" s="32">
        <v>5904.06</v>
      </c>
      <c r="H49" s="642">
        <v>6100</v>
      </c>
      <c r="I49" s="253">
        <v>22493.913100000002</v>
      </c>
      <c r="J49" s="255">
        <v>0.26247367337788818</v>
      </c>
      <c r="K49" s="255">
        <f t="shared" si="0"/>
        <v>0.27118447434563975</v>
      </c>
      <c r="L49" s="32">
        <v>9830259.9000000004</v>
      </c>
      <c r="M49" s="32">
        <v>437.01866617418381</v>
      </c>
      <c r="N49" s="120">
        <f t="shared" si="1"/>
        <v>13132.342838646537</v>
      </c>
    </row>
    <row r="50" spans="5:14" x14ac:dyDescent="0.25">
      <c r="E50" s="31">
        <v>43774</v>
      </c>
      <c r="F50" s="32">
        <v>96</v>
      </c>
      <c r="G50" s="32">
        <v>5904.06</v>
      </c>
      <c r="H50" s="642">
        <v>6100</v>
      </c>
      <c r="I50" s="253">
        <v>22493.913100000002</v>
      </c>
      <c r="J50" s="255">
        <v>0.26247367337788818</v>
      </c>
      <c r="K50" s="255">
        <f t="shared" si="0"/>
        <v>0.27118447434563975</v>
      </c>
      <c r="L50" s="32">
        <v>566789.76</v>
      </c>
      <c r="M50" s="32">
        <v>25.197472644277262</v>
      </c>
      <c r="N50" s="120">
        <f t="shared" si="1"/>
        <v>13157.540311290813</v>
      </c>
    </row>
    <row r="51" spans="5:14" x14ac:dyDescent="0.25">
      <c r="E51" s="31">
        <v>43775</v>
      </c>
      <c r="F51" s="32">
        <v>500</v>
      </c>
      <c r="G51" s="32">
        <v>6059.43</v>
      </c>
      <c r="H51" s="642">
        <v>5900</v>
      </c>
      <c r="I51" s="253">
        <v>22715.9437</v>
      </c>
      <c r="J51" s="255">
        <v>0.26674788774018665</v>
      </c>
      <c r="K51" s="255">
        <f t="shared" si="0"/>
        <v>0.25972946921857354</v>
      </c>
      <c r="L51" s="32">
        <v>3029715</v>
      </c>
      <c r="M51" s="32">
        <v>133.37394387009331</v>
      </c>
      <c r="N51" s="120">
        <f t="shared" si="1"/>
        <v>13290.914255160907</v>
      </c>
    </row>
    <row r="52" spans="5:14" x14ac:dyDescent="0.25">
      <c r="E52" s="31">
        <v>43775</v>
      </c>
      <c r="F52" s="32">
        <v>200</v>
      </c>
      <c r="G52" s="32">
        <v>5696.9</v>
      </c>
      <c r="H52" s="642">
        <v>5900</v>
      </c>
      <c r="I52" s="253">
        <v>22715.9437</v>
      </c>
      <c r="J52" s="255">
        <v>0.25078861240530365</v>
      </c>
      <c r="K52" s="255">
        <f t="shared" si="0"/>
        <v>0.25972946921857354</v>
      </c>
      <c r="L52" s="32">
        <v>1139380</v>
      </c>
      <c r="M52" s="32">
        <v>50.157722481060738</v>
      </c>
      <c r="N52" s="120">
        <f t="shared" si="1"/>
        <v>13341.071977641968</v>
      </c>
    </row>
    <row r="53" spans="5:14" x14ac:dyDescent="0.25">
      <c r="E53" s="31">
        <v>43776</v>
      </c>
      <c r="F53" s="32">
        <v>1</v>
      </c>
      <c r="G53" s="32">
        <v>5741.43</v>
      </c>
      <c r="H53" s="642">
        <v>5900</v>
      </c>
      <c r="I53" s="253">
        <v>23533.378000000001</v>
      </c>
      <c r="J53" s="255">
        <v>0.24396965025590461</v>
      </c>
      <c r="K53" s="255">
        <f t="shared" si="0"/>
        <v>0.2507077394498996</v>
      </c>
      <c r="L53" s="32">
        <v>5741.43</v>
      </c>
      <c r="M53" s="32">
        <v>0.24396965025590461</v>
      </c>
      <c r="N53" s="120">
        <f t="shared" si="1"/>
        <v>13341.315947292223</v>
      </c>
    </row>
    <row r="54" spans="5:14" x14ac:dyDescent="0.25">
      <c r="E54" s="31">
        <v>43776</v>
      </c>
      <c r="F54" s="32">
        <v>200</v>
      </c>
      <c r="G54" s="32">
        <v>5741.43</v>
      </c>
      <c r="H54" s="642">
        <v>5900</v>
      </c>
      <c r="I54" s="253">
        <v>23533.378000000001</v>
      </c>
      <c r="J54" s="255">
        <v>0.24396965025590461</v>
      </c>
      <c r="K54" s="255">
        <f t="shared" si="0"/>
        <v>0.2507077394498996</v>
      </c>
      <c r="L54" s="32">
        <v>1148286</v>
      </c>
      <c r="M54" s="32">
        <v>48.793930051180922</v>
      </c>
      <c r="N54" s="120">
        <f t="shared" si="1"/>
        <v>13390.109877343404</v>
      </c>
    </row>
    <row r="55" spans="5:14" x14ac:dyDescent="0.25">
      <c r="E55" s="31">
        <v>43776</v>
      </c>
      <c r="F55" s="32">
        <v>343</v>
      </c>
      <c r="G55" s="32">
        <v>5741.43</v>
      </c>
      <c r="H55" s="642">
        <v>5900</v>
      </c>
      <c r="I55" s="253">
        <v>23533.378000000001</v>
      </c>
      <c r="J55" s="255">
        <v>0.24396965025590461</v>
      </c>
      <c r="K55" s="255">
        <f t="shared" si="0"/>
        <v>0.2507077394498996</v>
      </c>
      <c r="L55" s="32">
        <v>1969310.49</v>
      </c>
      <c r="M55" s="32">
        <v>83.68159003777528</v>
      </c>
      <c r="N55" s="120">
        <f t="shared" si="1"/>
        <v>13473.791467381179</v>
      </c>
    </row>
    <row r="56" spans="5:14" x14ac:dyDescent="0.25">
      <c r="E56" s="31">
        <v>43776</v>
      </c>
      <c r="F56" s="32">
        <v>25</v>
      </c>
      <c r="G56" s="32">
        <v>5741.43</v>
      </c>
      <c r="H56" s="642">
        <v>5900</v>
      </c>
      <c r="I56" s="253">
        <v>23533.378000000001</v>
      </c>
      <c r="J56" s="255">
        <v>0.24396965025590461</v>
      </c>
      <c r="K56" s="255">
        <f t="shared" si="0"/>
        <v>0.2507077394498996</v>
      </c>
      <c r="L56" s="32">
        <v>143535.75</v>
      </c>
      <c r="M56" s="32">
        <v>6.0992412563976153</v>
      </c>
      <c r="N56" s="120">
        <f t="shared" si="1"/>
        <v>13479.890708637577</v>
      </c>
    </row>
    <row r="57" spans="5:14" x14ac:dyDescent="0.25">
      <c r="E57" s="31">
        <v>43776</v>
      </c>
      <c r="F57" s="32">
        <v>4431</v>
      </c>
      <c r="G57" s="32">
        <v>5741.43</v>
      </c>
      <c r="H57" s="642">
        <v>5900</v>
      </c>
      <c r="I57" s="253">
        <v>23533.378000000001</v>
      </c>
      <c r="J57" s="255">
        <v>0.24396965025590461</v>
      </c>
      <c r="K57" s="255">
        <f t="shared" si="0"/>
        <v>0.2507077394498996</v>
      </c>
      <c r="L57" s="32">
        <v>25440276.330000002</v>
      </c>
      <c r="M57" s="32">
        <v>1081.0295202839134</v>
      </c>
      <c r="N57" s="120">
        <f t="shared" si="1"/>
        <v>14560.92022892149</v>
      </c>
    </row>
    <row r="58" spans="5:14" x14ac:dyDescent="0.25">
      <c r="E58" s="31">
        <v>43776</v>
      </c>
      <c r="F58" s="32">
        <v>168</v>
      </c>
      <c r="G58" s="32">
        <v>6111.22</v>
      </c>
      <c r="H58" s="642">
        <v>5900</v>
      </c>
      <c r="I58" s="253">
        <v>23533.378000000001</v>
      </c>
      <c r="J58" s="255">
        <v>0.25968307652220601</v>
      </c>
      <c r="K58" s="255">
        <f t="shared" si="0"/>
        <v>0.2507077394498996</v>
      </c>
      <c r="L58" s="32">
        <v>1026684.9600000001</v>
      </c>
      <c r="M58" s="32">
        <v>43.626756855730619</v>
      </c>
      <c r="N58" s="120">
        <f t="shared" si="1"/>
        <v>14604.54698577722</v>
      </c>
    </row>
    <row r="59" spans="5:14" x14ac:dyDescent="0.25">
      <c r="E59" s="31">
        <v>43777</v>
      </c>
      <c r="F59" s="32">
        <v>300</v>
      </c>
      <c r="G59" s="32">
        <v>6007.64</v>
      </c>
      <c r="H59" s="642">
        <v>6100</v>
      </c>
      <c r="I59" s="253">
        <v>24228.333600000002</v>
      </c>
      <c r="J59" s="255">
        <v>0.24795927360022813</v>
      </c>
      <c r="K59" s="255">
        <f t="shared" si="0"/>
        <v>0.25177133932149587</v>
      </c>
      <c r="L59" s="32">
        <v>1802292</v>
      </c>
      <c r="M59" s="32">
        <v>74.387782080068433</v>
      </c>
      <c r="N59" s="120">
        <f t="shared" si="1"/>
        <v>14678.934767857289</v>
      </c>
    </row>
    <row r="60" spans="5:14" x14ac:dyDescent="0.25">
      <c r="E60" s="31">
        <v>43777</v>
      </c>
      <c r="F60" s="32">
        <v>2</v>
      </c>
      <c r="G60" s="32">
        <v>6007.64</v>
      </c>
      <c r="H60" s="642">
        <v>6100</v>
      </c>
      <c r="I60" s="253">
        <v>24228.333600000002</v>
      </c>
      <c r="J60" s="255">
        <v>0.24795927360022813</v>
      </c>
      <c r="K60" s="255">
        <f t="shared" si="0"/>
        <v>0.25177133932149587</v>
      </c>
      <c r="L60" s="32">
        <v>12015.28</v>
      </c>
      <c r="M60" s="32">
        <v>0.49591854720045625</v>
      </c>
      <c r="N60" s="120">
        <f t="shared" si="1"/>
        <v>14679.430686404488</v>
      </c>
    </row>
    <row r="61" spans="5:14" x14ac:dyDescent="0.25">
      <c r="E61" s="31">
        <v>43777</v>
      </c>
      <c r="F61" s="32">
        <v>100</v>
      </c>
      <c r="G61" s="32">
        <v>6007.64</v>
      </c>
      <c r="H61" s="642">
        <v>6100</v>
      </c>
      <c r="I61" s="253">
        <v>24228.333600000002</v>
      </c>
      <c r="J61" s="255">
        <v>0.24795927360022813</v>
      </c>
      <c r="K61" s="255">
        <f t="shared" si="0"/>
        <v>0.25177133932149587</v>
      </c>
      <c r="L61" s="32">
        <v>600764</v>
      </c>
      <c r="M61" s="32">
        <v>24.795927360022812</v>
      </c>
      <c r="N61" s="120">
        <f t="shared" si="1"/>
        <v>14704.226613764511</v>
      </c>
    </row>
    <row r="62" spans="5:14" x14ac:dyDescent="0.25">
      <c r="E62" s="31">
        <v>43777</v>
      </c>
      <c r="F62" s="32">
        <v>50</v>
      </c>
      <c r="G62" s="32">
        <v>6111.22</v>
      </c>
      <c r="H62" s="642">
        <v>6100</v>
      </c>
      <c r="I62" s="253">
        <v>24228.333600000002</v>
      </c>
      <c r="J62" s="255">
        <v>0.25223443348988722</v>
      </c>
      <c r="K62" s="255">
        <f t="shared" si="0"/>
        <v>0.25177133932149587</v>
      </c>
      <c r="L62" s="32">
        <v>305561</v>
      </c>
      <c r="M62" s="32">
        <v>12.61172167449436</v>
      </c>
      <c r="N62" s="120">
        <f t="shared" si="1"/>
        <v>14716.838335439006</v>
      </c>
    </row>
    <row r="63" spans="5:14" x14ac:dyDescent="0.25">
      <c r="E63" s="31">
        <v>43777</v>
      </c>
      <c r="F63" s="32">
        <v>1000</v>
      </c>
      <c r="G63" s="32">
        <v>6318.38</v>
      </c>
      <c r="H63" s="642">
        <v>6100</v>
      </c>
      <c r="I63" s="253">
        <v>24228.333600000002</v>
      </c>
      <c r="J63" s="255">
        <v>0.26078475326920542</v>
      </c>
      <c r="K63" s="255">
        <f t="shared" si="0"/>
        <v>0.25177133932149587</v>
      </c>
      <c r="L63" s="32">
        <v>6318380</v>
      </c>
      <c r="M63" s="32">
        <v>260.7847532692054</v>
      </c>
      <c r="N63" s="120">
        <f t="shared" si="1"/>
        <v>14977.623088708211</v>
      </c>
    </row>
    <row r="64" spans="5:14" x14ac:dyDescent="0.25">
      <c r="E64" s="31">
        <v>43780</v>
      </c>
      <c r="F64" s="32">
        <v>804</v>
      </c>
      <c r="G64" s="32">
        <v>6318.38</v>
      </c>
      <c r="H64" s="642">
        <v>6250</v>
      </c>
      <c r="I64" s="253">
        <v>25734.284599999999</v>
      </c>
      <c r="J64" s="255">
        <v>0.24552382544179993</v>
      </c>
      <c r="K64" s="255">
        <f t="shared" si="0"/>
        <v>0.24286666978105931</v>
      </c>
      <c r="L64" s="32">
        <v>5079977.5200000005</v>
      </c>
      <c r="M64" s="32">
        <v>197.40115565520716</v>
      </c>
      <c r="N64" s="120">
        <f t="shared" si="1"/>
        <v>15175.024244363418</v>
      </c>
    </row>
    <row r="65" spans="5:14" x14ac:dyDescent="0.25">
      <c r="E65" s="31">
        <v>43780</v>
      </c>
      <c r="F65" s="32">
        <v>96</v>
      </c>
      <c r="G65" s="32">
        <v>6318.38</v>
      </c>
      <c r="H65" s="642">
        <v>6250</v>
      </c>
      <c r="I65" s="253">
        <v>25734.284599999999</v>
      </c>
      <c r="J65" s="255">
        <v>0.24552382544179993</v>
      </c>
      <c r="K65" s="255">
        <f t="shared" si="0"/>
        <v>0.24286666978105931</v>
      </c>
      <c r="L65" s="32">
        <v>606564.48</v>
      </c>
      <c r="M65" s="32">
        <v>23.570287242412792</v>
      </c>
      <c r="N65" s="120">
        <f t="shared" si="1"/>
        <v>15198.594531605831</v>
      </c>
    </row>
    <row r="66" spans="5:14" x14ac:dyDescent="0.25">
      <c r="E66" s="31">
        <v>43780</v>
      </c>
      <c r="F66" s="32">
        <v>198</v>
      </c>
      <c r="G66" s="32">
        <v>6318.38</v>
      </c>
      <c r="H66" s="642">
        <v>6250</v>
      </c>
      <c r="I66" s="253">
        <v>25734.284599999999</v>
      </c>
      <c r="J66" s="255">
        <v>0.24552382544179993</v>
      </c>
      <c r="K66" s="255">
        <f t="shared" si="0"/>
        <v>0.24286666978105931</v>
      </c>
      <c r="L66" s="32">
        <v>1251039.24</v>
      </c>
      <c r="M66" s="32">
        <v>48.613717437476389</v>
      </c>
      <c r="N66" s="120">
        <f t="shared" si="1"/>
        <v>15247.208249043308</v>
      </c>
    </row>
    <row r="67" spans="5:14" x14ac:dyDescent="0.25">
      <c r="E67" s="31">
        <v>43780</v>
      </c>
      <c r="F67" s="32">
        <v>2802</v>
      </c>
      <c r="G67" s="32">
        <v>6318.38</v>
      </c>
      <c r="H67" s="642">
        <v>6250</v>
      </c>
      <c r="I67" s="253">
        <v>25734.284599999999</v>
      </c>
      <c r="J67" s="255">
        <v>0.24552382544179993</v>
      </c>
      <c r="K67" s="255">
        <f t="shared" ref="K67:K130" si="2">H67/I67</f>
        <v>0.24286666978105931</v>
      </c>
      <c r="L67" s="32">
        <v>17704100.760000002</v>
      </c>
      <c r="M67" s="32">
        <v>687.95775888792343</v>
      </c>
      <c r="N67" s="120">
        <f t="shared" si="1"/>
        <v>15935.166007931231</v>
      </c>
    </row>
    <row r="68" spans="5:14" x14ac:dyDescent="0.25">
      <c r="E68" s="31">
        <v>43780</v>
      </c>
      <c r="F68" s="32">
        <v>133</v>
      </c>
      <c r="G68" s="32">
        <v>6732.7</v>
      </c>
      <c r="H68" s="642">
        <v>6250</v>
      </c>
      <c r="I68" s="253">
        <v>25734.284599999999</v>
      </c>
      <c r="J68" s="255">
        <v>0.26162374842159009</v>
      </c>
      <c r="K68" s="255">
        <f t="shared" si="2"/>
        <v>0.24286666978105931</v>
      </c>
      <c r="L68" s="32">
        <v>895449.1</v>
      </c>
      <c r="M68" s="32">
        <v>34.795958540071481</v>
      </c>
      <c r="N68" s="120">
        <f t="shared" ref="N68:N131" si="3">N67+M68</f>
        <v>15969.961966471303</v>
      </c>
    </row>
    <row r="69" spans="5:14" x14ac:dyDescent="0.25">
      <c r="E69" s="31">
        <v>43781</v>
      </c>
      <c r="F69" s="32">
        <v>500</v>
      </c>
      <c r="G69" s="32">
        <v>6732.7</v>
      </c>
      <c r="H69" s="642">
        <v>6100</v>
      </c>
      <c r="I69" s="253">
        <v>26781.566299999999</v>
      </c>
      <c r="J69" s="255">
        <v>0.25139306359389446</v>
      </c>
      <c r="K69" s="255">
        <f t="shared" si="2"/>
        <v>0.22776860515435948</v>
      </c>
      <c r="L69" s="32">
        <v>3366350</v>
      </c>
      <c r="M69" s="32">
        <v>125.69653179694723</v>
      </c>
      <c r="N69" s="120">
        <f t="shared" si="3"/>
        <v>16095.658498268251</v>
      </c>
    </row>
    <row r="70" spans="5:14" x14ac:dyDescent="0.25">
      <c r="E70" s="31">
        <v>43781</v>
      </c>
      <c r="F70" s="32">
        <v>200</v>
      </c>
      <c r="G70" s="32">
        <v>6732.7</v>
      </c>
      <c r="H70" s="642">
        <v>6100</v>
      </c>
      <c r="I70" s="253">
        <v>26781.566299999999</v>
      </c>
      <c r="J70" s="255">
        <v>0.25139306359389446</v>
      </c>
      <c r="K70" s="255">
        <f t="shared" si="2"/>
        <v>0.22776860515435948</v>
      </c>
      <c r="L70" s="32">
        <v>1346540</v>
      </c>
      <c r="M70" s="32">
        <v>50.278612718778888</v>
      </c>
      <c r="N70" s="120">
        <f t="shared" si="3"/>
        <v>16145.93711098703</v>
      </c>
    </row>
    <row r="71" spans="5:14" x14ac:dyDescent="0.25">
      <c r="E71" s="31">
        <v>43787</v>
      </c>
      <c r="F71" s="32">
        <v>5</v>
      </c>
      <c r="G71" s="32">
        <v>6732.7</v>
      </c>
      <c r="H71" s="642">
        <v>6100</v>
      </c>
      <c r="I71" s="253">
        <v>29383.238300000001</v>
      </c>
      <c r="J71" s="255">
        <v>0.22913403659800149</v>
      </c>
      <c r="K71" s="255">
        <f t="shared" si="2"/>
        <v>0.20760135209467365</v>
      </c>
      <c r="L71" s="32">
        <v>33663.5</v>
      </c>
      <c r="M71" s="32">
        <v>1.1456701829900076</v>
      </c>
      <c r="N71" s="120">
        <f t="shared" si="3"/>
        <v>16147.08278117002</v>
      </c>
    </row>
    <row r="72" spans="5:14" x14ac:dyDescent="0.25">
      <c r="E72" s="31">
        <v>43787</v>
      </c>
      <c r="F72" s="32">
        <v>208</v>
      </c>
      <c r="G72" s="32">
        <v>6732.7</v>
      </c>
      <c r="H72" s="642">
        <v>6100</v>
      </c>
      <c r="I72" s="253">
        <v>29383.238300000001</v>
      </c>
      <c r="J72" s="255">
        <v>0.22913403659800149</v>
      </c>
      <c r="K72" s="255">
        <f t="shared" si="2"/>
        <v>0.20760135209467365</v>
      </c>
      <c r="L72" s="32">
        <v>1400401.5999999999</v>
      </c>
      <c r="M72" s="32">
        <v>47.659879612384309</v>
      </c>
      <c r="N72" s="120">
        <f t="shared" si="3"/>
        <v>16194.742660782404</v>
      </c>
    </row>
    <row r="73" spans="5:14" x14ac:dyDescent="0.25">
      <c r="E73" s="31">
        <v>43788</v>
      </c>
      <c r="F73" s="32">
        <v>4000</v>
      </c>
      <c r="G73" s="32">
        <v>6939.86</v>
      </c>
      <c r="H73" s="642">
        <v>6500</v>
      </c>
      <c r="I73" s="253">
        <v>28954.712899999999</v>
      </c>
      <c r="J73" s="255">
        <v>0.23967980701338606</v>
      </c>
      <c r="K73" s="255">
        <f t="shared" si="2"/>
        <v>0.22448849769116516</v>
      </c>
      <c r="L73" s="32">
        <v>27759440</v>
      </c>
      <c r="M73" s="32">
        <v>958.71922805354427</v>
      </c>
      <c r="N73" s="120">
        <f t="shared" si="3"/>
        <v>17153.461888835947</v>
      </c>
    </row>
    <row r="74" spans="5:14" x14ac:dyDescent="0.25">
      <c r="E74" s="31">
        <v>43788</v>
      </c>
      <c r="F74" s="32">
        <v>200</v>
      </c>
      <c r="G74" s="32">
        <v>6870.1</v>
      </c>
      <c r="H74" s="642">
        <v>6500</v>
      </c>
      <c r="I74" s="253">
        <v>28954.712899999999</v>
      </c>
      <c r="J74" s="255">
        <v>0.23727052738278059</v>
      </c>
      <c r="K74" s="255">
        <f t="shared" si="2"/>
        <v>0.22448849769116516</v>
      </c>
      <c r="L74" s="32">
        <v>1374020</v>
      </c>
      <c r="M74" s="32">
        <v>47.454105476556116</v>
      </c>
      <c r="N74" s="120">
        <f t="shared" si="3"/>
        <v>17200.915994312505</v>
      </c>
    </row>
    <row r="75" spans="5:14" x14ac:dyDescent="0.25">
      <c r="E75" s="31">
        <v>43788</v>
      </c>
      <c r="F75" s="32">
        <v>233</v>
      </c>
      <c r="G75" s="32">
        <v>6695</v>
      </c>
      <c r="H75" s="642">
        <v>6500</v>
      </c>
      <c r="I75" s="253">
        <v>28954.712899999999</v>
      </c>
      <c r="J75" s="255">
        <v>0.23122315262190013</v>
      </c>
      <c r="K75" s="255">
        <f t="shared" si="2"/>
        <v>0.22448849769116516</v>
      </c>
      <c r="L75" s="32">
        <v>1559935</v>
      </c>
      <c r="M75" s="32">
        <v>53.874994560902728</v>
      </c>
      <c r="N75" s="120">
        <f t="shared" si="3"/>
        <v>17254.790988873407</v>
      </c>
    </row>
    <row r="76" spans="5:14" x14ac:dyDescent="0.25">
      <c r="E76" s="31">
        <v>43788</v>
      </c>
      <c r="F76" s="32">
        <v>200</v>
      </c>
      <c r="G76" s="32">
        <v>7004</v>
      </c>
      <c r="H76" s="642">
        <v>6500</v>
      </c>
      <c r="I76" s="253">
        <v>28954.712899999999</v>
      </c>
      <c r="J76" s="255">
        <v>0.24189499043521859</v>
      </c>
      <c r="K76" s="255">
        <f t="shared" si="2"/>
        <v>0.22448849769116516</v>
      </c>
      <c r="L76" s="32">
        <v>1400800</v>
      </c>
      <c r="M76" s="32">
        <v>48.378998087043719</v>
      </c>
      <c r="N76" s="120">
        <f t="shared" si="3"/>
        <v>17303.169986960449</v>
      </c>
    </row>
    <row r="77" spans="5:14" x14ac:dyDescent="0.25">
      <c r="E77" s="31">
        <v>43788</v>
      </c>
      <c r="F77" s="32">
        <v>150</v>
      </c>
      <c r="G77" s="32">
        <v>7004</v>
      </c>
      <c r="H77" s="642">
        <v>6500</v>
      </c>
      <c r="I77" s="253">
        <v>28954.712899999999</v>
      </c>
      <c r="J77" s="255">
        <v>0.24189499043521859</v>
      </c>
      <c r="K77" s="255">
        <f t="shared" si="2"/>
        <v>0.22448849769116516</v>
      </c>
      <c r="L77" s="32">
        <v>1050600</v>
      </c>
      <c r="M77" s="32">
        <v>36.284248565282788</v>
      </c>
      <c r="N77" s="120">
        <f t="shared" si="3"/>
        <v>17339.454235525733</v>
      </c>
    </row>
    <row r="78" spans="5:14" x14ac:dyDescent="0.25">
      <c r="E78" s="31">
        <v>43789</v>
      </c>
      <c r="F78" s="32">
        <v>319</v>
      </c>
      <c r="G78" s="32">
        <v>6419.88</v>
      </c>
      <c r="H78" s="642">
        <v>6700</v>
      </c>
      <c r="I78" s="253">
        <v>32096.077399999998</v>
      </c>
      <c r="J78" s="255">
        <v>0.20002070408765901</v>
      </c>
      <c r="K78" s="255">
        <f t="shared" si="2"/>
        <v>0.20874825033915204</v>
      </c>
      <c r="L78" s="32">
        <v>2047941.72</v>
      </c>
      <c r="M78" s="32">
        <v>63.80660460396323</v>
      </c>
      <c r="N78" s="120">
        <f t="shared" si="3"/>
        <v>17403.260840129697</v>
      </c>
    </row>
    <row r="79" spans="5:14" x14ac:dyDescent="0.25">
      <c r="E79" s="31">
        <v>43794</v>
      </c>
      <c r="F79" s="32">
        <v>4800</v>
      </c>
      <c r="G79" s="32">
        <v>6473.75</v>
      </c>
      <c r="H79" s="642">
        <v>6700</v>
      </c>
      <c r="I79" s="253">
        <v>32638.742900000001</v>
      </c>
      <c r="J79" s="255">
        <v>0.19834556802124875</v>
      </c>
      <c r="K79" s="255">
        <f t="shared" si="2"/>
        <v>0.20527751392042737</v>
      </c>
      <c r="L79" s="32">
        <v>31074000</v>
      </c>
      <c r="M79" s="32">
        <v>952.05872650199399</v>
      </c>
      <c r="N79" s="120">
        <f t="shared" si="3"/>
        <v>18355.31956663169</v>
      </c>
    </row>
    <row r="80" spans="5:14" x14ac:dyDescent="0.25">
      <c r="E80" s="31">
        <v>43795</v>
      </c>
      <c r="F80" s="32">
        <v>9000</v>
      </c>
      <c r="G80" s="32">
        <v>6473.75</v>
      </c>
      <c r="H80" s="642">
        <v>6500</v>
      </c>
      <c r="I80" s="253">
        <v>33370.2448</v>
      </c>
      <c r="J80" s="255">
        <v>0.19399767783543501</v>
      </c>
      <c r="K80" s="255">
        <f t="shared" si="2"/>
        <v>0.19478430676660782</v>
      </c>
      <c r="L80" s="32">
        <v>58263750</v>
      </c>
      <c r="M80" s="32">
        <v>1745.9791005189149</v>
      </c>
      <c r="N80" s="120">
        <f t="shared" si="3"/>
        <v>20101.298667150604</v>
      </c>
    </row>
    <row r="81" spans="5:14" x14ac:dyDescent="0.25">
      <c r="E81" s="31">
        <v>43796</v>
      </c>
      <c r="F81" s="32">
        <v>200</v>
      </c>
      <c r="G81" s="32">
        <v>6473.75</v>
      </c>
      <c r="H81" s="642">
        <v>6800</v>
      </c>
      <c r="I81" s="253">
        <v>35470.614000000001</v>
      </c>
      <c r="J81" s="255">
        <v>0.18251023227283295</v>
      </c>
      <c r="K81" s="255">
        <f t="shared" si="2"/>
        <v>0.19170798678590678</v>
      </c>
      <c r="L81" s="32">
        <v>1294750</v>
      </c>
      <c r="M81" s="32">
        <v>36.502046454566589</v>
      </c>
      <c r="N81" s="120">
        <f t="shared" si="3"/>
        <v>20137.800713605171</v>
      </c>
    </row>
    <row r="82" spans="5:14" x14ac:dyDescent="0.25">
      <c r="E82" s="31">
        <v>43796</v>
      </c>
      <c r="F82" s="32">
        <v>2000</v>
      </c>
      <c r="G82" s="32">
        <v>6473.75</v>
      </c>
      <c r="H82" s="642">
        <v>6800</v>
      </c>
      <c r="I82" s="253">
        <v>35470.614000000001</v>
      </c>
      <c r="J82" s="255">
        <v>0.18251023227283295</v>
      </c>
      <c r="K82" s="255">
        <f t="shared" si="2"/>
        <v>0.19170798678590678</v>
      </c>
      <c r="L82" s="32">
        <v>12947500</v>
      </c>
      <c r="M82" s="32">
        <v>365.02046454566585</v>
      </c>
      <c r="N82" s="120">
        <f t="shared" si="3"/>
        <v>20502.821178150836</v>
      </c>
    </row>
    <row r="83" spans="5:14" x14ac:dyDescent="0.25">
      <c r="E83" s="31">
        <v>43797</v>
      </c>
      <c r="F83" s="32">
        <v>1000</v>
      </c>
      <c r="G83" s="32">
        <v>7210</v>
      </c>
      <c r="H83" s="642">
        <v>7500</v>
      </c>
      <c r="I83" s="253">
        <v>36733.799500000001</v>
      </c>
      <c r="J83" s="255">
        <v>0.19627700096746051</v>
      </c>
      <c r="K83" s="255">
        <f t="shared" si="2"/>
        <v>0.20417163762218499</v>
      </c>
      <c r="L83" s="32">
        <v>7210000</v>
      </c>
      <c r="M83" s="32">
        <v>196.27700096746048</v>
      </c>
      <c r="N83" s="120">
        <f t="shared" si="3"/>
        <v>20699.098179118297</v>
      </c>
    </row>
    <row r="84" spans="5:14" x14ac:dyDescent="0.25">
      <c r="E84" s="31">
        <v>43797</v>
      </c>
      <c r="F84" s="32">
        <v>2200</v>
      </c>
      <c r="G84" s="32">
        <v>7725</v>
      </c>
      <c r="H84" s="642">
        <v>7500</v>
      </c>
      <c r="I84" s="253">
        <v>36733.799500000001</v>
      </c>
      <c r="J84" s="255">
        <v>0.21029678675085053</v>
      </c>
      <c r="K84" s="255">
        <f t="shared" si="2"/>
        <v>0.20417163762218499</v>
      </c>
      <c r="L84" s="32">
        <v>16995000</v>
      </c>
      <c r="M84" s="32">
        <v>462.65293085187119</v>
      </c>
      <c r="N84" s="120">
        <f t="shared" si="3"/>
        <v>21161.75110997017</v>
      </c>
    </row>
    <row r="85" spans="5:14" x14ac:dyDescent="0.25">
      <c r="E85" s="31">
        <v>43798</v>
      </c>
      <c r="F85" s="32">
        <v>1100</v>
      </c>
      <c r="G85" s="32">
        <v>7664.1</v>
      </c>
      <c r="H85" s="642">
        <v>7500</v>
      </c>
      <c r="I85" s="253">
        <v>38204.2209</v>
      </c>
      <c r="J85" s="255">
        <v>0.20060872383867931</v>
      </c>
      <c r="K85" s="255">
        <f t="shared" si="2"/>
        <v>0.19631338693259415</v>
      </c>
      <c r="L85" s="32">
        <v>8430510</v>
      </c>
      <c r="M85" s="32">
        <v>220.66959622254723</v>
      </c>
      <c r="N85" s="120">
        <f t="shared" si="3"/>
        <v>21382.420706192715</v>
      </c>
    </row>
    <row r="86" spans="5:14" x14ac:dyDescent="0.25">
      <c r="E86" s="31">
        <v>43801</v>
      </c>
      <c r="F86" s="32">
        <v>200</v>
      </c>
      <c r="G86" s="32">
        <v>7664.1</v>
      </c>
      <c r="H86" s="642">
        <v>8000</v>
      </c>
      <c r="I86" s="253">
        <v>38980.829700000002</v>
      </c>
      <c r="J86" s="255">
        <v>0.19661202850179457</v>
      </c>
      <c r="K86" s="255">
        <f t="shared" si="2"/>
        <v>0.20522908469544454</v>
      </c>
      <c r="L86" s="32">
        <v>1532820</v>
      </c>
      <c r="M86" s="32">
        <v>39.322405700358914</v>
      </c>
      <c r="N86" s="120">
        <f t="shared" si="3"/>
        <v>21421.743111893073</v>
      </c>
    </row>
    <row r="87" spans="5:14" x14ac:dyDescent="0.25">
      <c r="E87" s="31">
        <v>43803</v>
      </c>
      <c r="F87" s="32">
        <v>250</v>
      </c>
      <c r="G87" s="32">
        <v>7664.1</v>
      </c>
      <c r="H87" s="642">
        <v>8000</v>
      </c>
      <c r="I87" s="253">
        <v>38455.748899999999</v>
      </c>
      <c r="J87" s="255">
        <v>0.19929659983815842</v>
      </c>
      <c r="K87" s="255">
        <f t="shared" si="2"/>
        <v>0.20803131466255231</v>
      </c>
      <c r="L87" s="32">
        <v>1916025</v>
      </c>
      <c r="M87" s="32">
        <v>49.824149959539604</v>
      </c>
      <c r="N87" s="120">
        <f t="shared" si="3"/>
        <v>21471.567261852611</v>
      </c>
    </row>
    <row r="88" spans="5:14" x14ac:dyDescent="0.25">
      <c r="E88" s="31">
        <v>43803</v>
      </c>
      <c r="F88" s="32">
        <v>100</v>
      </c>
      <c r="G88" s="32">
        <v>7664.1</v>
      </c>
      <c r="H88" s="642">
        <v>8000</v>
      </c>
      <c r="I88" s="253">
        <v>38455.748899999999</v>
      </c>
      <c r="J88" s="255">
        <v>0.19929659983815842</v>
      </c>
      <c r="K88" s="255">
        <f t="shared" si="2"/>
        <v>0.20803131466255231</v>
      </c>
      <c r="L88" s="32">
        <v>766410</v>
      </c>
      <c r="M88" s="32">
        <v>19.929659983815842</v>
      </c>
      <c r="N88" s="120">
        <f t="shared" si="3"/>
        <v>21491.496921836428</v>
      </c>
    </row>
    <row r="89" spans="5:14" x14ac:dyDescent="0.25">
      <c r="E89" s="31">
        <v>43804</v>
      </c>
      <c r="F89" s="32">
        <v>10</v>
      </c>
      <c r="G89" s="32">
        <v>7153.16</v>
      </c>
      <c r="H89" s="642">
        <v>7500</v>
      </c>
      <c r="I89" s="253">
        <v>39947.600700000003</v>
      </c>
      <c r="J89" s="255">
        <v>0.1790635701432752</v>
      </c>
      <c r="K89" s="255">
        <f t="shared" si="2"/>
        <v>0.18774594390095622</v>
      </c>
      <c r="L89" s="32">
        <v>71531.600000000006</v>
      </c>
      <c r="M89" s="32">
        <v>1.7906357014327521</v>
      </c>
      <c r="N89" s="120">
        <f t="shared" si="3"/>
        <v>21493.28755753786</v>
      </c>
    </row>
    <row r="90" spans="5:14" x14ac:dyDescent="0.25">
      <c r="E90" s="31">
        <v>43805</v>
      </c>
      <c r="F90" s="32">
        <v>583</v>
      </c>
      <c r="G90" s="32">
        <v>7153.16</v>
      </c>
      <c r="H90" s="642">
        <v>7000</v>
      </c>
      <c r="I90" s="253">
        <v>41675.2713</v>
      </c>
      <c r="J90" s="255">
        <v>0.17164039433619716</v>
      </c>
      <c r="K90" s="255">
        <f t="shared" si="2"/>
        <v>0.16796531328159583</v>
      </c>
      <c r="L90" s="32">
        <v>4170292.28</v>
      </c>
      <c r="M90" s="32">
        <v>100.06634989800294</v>
      </c>
      <c r="N90" s="120">
        <f t="shared" si="3"/>
        <v>21593.353907435863</v>
      </c>
    </row>
    <row r="91" spans="5:14" x14ac:dyDescent="0.25">
      <c r="E91" s="31">
        <v>43805</v>
      </c>
      <c r="F91" s="32">
        <v>200</v>
      </c>
      <c r="G91" s="32">
        <v>7153.16</v>
      </c>
      <c r="H91" s="642">
        <v>7000</v>
      </c>
      <c r="I91" s="253">
        <v>41675.2713</v>
      </c>
      <c r="J91" s="255">
        <v>0.17164039433619716</v>
      </c>
      <c r="K91" s="255">
        <f t="shared" si="2"/>
        <v>0.16796531328159583</v>
      </c>
      <c r="L91" s="32">
        <v>1430632</v>
      </c>
      <c r="M91" s="32">
        <v>34.328078867239434</v>
      </c>
      <c r="N91" s="120">
        <f t="shared" si="3"/>
        <v>21627.681986303101</v>
      </c>
    </row>
    <row r="92" spans="5:14" x14ac:dyDescent="0.25">
      <c r="E92" s="31">
        <v>43805</v>
      </c>
      <c r="F92" s="32">
        <v>1000</v>
      </c>
      <c r="G92" s="32">
        <v>7153.16</v>
      </c>
      <c r="H92" s="642">
        <v>7000</v>
      </c>
      <c r="I92" s="253">
        <v>41675.2713</v>
      </c>
      <c r="J92" s="255">
        <v>0.17164039433619716</v>
      </c>
      <c r="K92" s="255">
        <f t="shared" si="2"/>
        <v>0.16796531328159583</v>
      </c>
      <c r="L92" s="32">
        <v>7153160</v>
      </c>
      <c r="M92" s="32">
        <v>171.64039433619715</v>
      </c>
      <c r="N92" s="120">
        <f t="shared" si="3"/>
        <v>21799.3223806393</v>
      </c>
    </row>
    <row r="93" spans="5:14" x14ac:dyDescent="0.25">
      <c r="E93" s="31">
        <v>43805</v>
      </c>
      <c r="F93" s="32">
        <v>1217</v>
      </c>
      <c r="G93" s="32">
        <v>7153.16</v>
      </c>
      <c r="H93" s="642">
        <v>7000</v>
      </c>
      <c r="I93" s="253">
        <v>41675.2713</v>
      </c>
      <c r="J93" s="255">
        <v>0.17164039433619716</v>
      </c>
      <c r="K93" s="255">
        <f t="shared" si="2"/>
        <v>0.16796531328159583</v>
      </c>
      <c r="L93" s="32">
        <v>8705395.7200000007</v>
      </c>
      <c r="M93" s="32">
        <v>208.88635990715196</v>
      </c>
      <c r="N93" s="120">
        <f t="shared" si="3"/>
        <v>22008.208740546452</v>
      </c>
    </row>
    <row r="94" spans="5:14" x14ac:dyDescent="0.25">
      <c r="E94" s="31">
        <v>43810</v>
      </c>
      <c r="F94" s="32">
        <v>6</v>
      </c>
      <c r="G94" s="32">
        <v>6644.06</v>
      </c>
      <c r="H94" s="642">
        <v>6500</v>
      </c>
      <c r="I94" s="253">
        <v>44610.4637</v>
      </c>
      <c r="J94" s="255">
        <v>0.148935013199605</v>
      </c>
      <c r="K94" s="255">
        <f t="shared" si="2"/>
        <v>0.14570572598643489</v>
      </c>
      <c r="L94" s="32">
        <v>39864.36</v>
      </c>
      <c r="M94" s="32">
        <v>0.89361007919763003</v>
      </c>
      <c r="N94" s="120">
        <f t="shared" si="3"/>
        <v>22009.10235062565</v>
      </c>
    </row>
    <row r="95" spans="5:14" x14ac:dyDescent="0.25">
      <c r="E95" s="31">
        <v>43810</v>
      </c>
      <c r="F95" s="32">
        <v>3887</v>
      </c>
      <c r="G95" s="32">
        <v>6644.06</v>
      </c>
      <c r="H95" s="642">
        <v>6500</v>
      </c>
      <c r="I95" s="253">
        <v>44610.4637</v>
      </c>
      <c r="J95" s="255">
        <v>0.148935013199605</v>
      </c>
      <c r="K95" s="255">
        <f t="shared" si="2"/>
        <v>0.14570572598643489</v>
      </c>
      <c r="L95" s="32">
        <v>25825461.220000003</v>
      </c>
      <c r="M95" s="32">
        <v>578.91039630686475</v>
      </c>
      <c r="N95" s="120">
        <f t="shared" si="3"/>
        <v>22588.012746932516</v>
      </c>
    </row>
    <row r="96" spans="5:14" x14ac:dyDescent="0.25">
      <c r="E96" s="31">
        <v>43810</v>
      </c>
      <c r="F96" s="32">
        <v>424</v>
      </c>
      <c r="G96" s="32">
        <v>6644.06</v>
      </c>
      <c r="H96" s="642">
        <v>6500</v>
      </c>
      <c r="I96" s="253">
        <v>44610.4637</v>
      </c>
      <c r="J96" s="255">
        <v>0.148935013199605</v>
      </c>
      <c r="K96" s="255">
        <f t="shared" si="2"/>
        <v>0.14570572598643489</v>
      </c>
      <c r="L96" s="32">
        <v>2817081.44</v>
      </c>
      <c r="M96" s="32">
        <v>63.14844559663252</v>
      </c>
      <c r="N96" s="120">
        <f t="shared" si="3"/>
        <v>22651.161192529147</v>
      </c>
    </row>
    <row r="97" spans="5:14" x14ac:dyDescent="0.25">
      <c r="E97" s="31">
        <v>43810</v>
      </c>
      <c r="F97" s="32">
        <v>683</v>
      </c>
      <c r="G97" s="32">
        <v>6644.06</v>
      </c>
      <c r="H97" s="642">
        <v>6500</v>
      </c>
      <c r="I97" s="253">
        <v>44610.4637</v>
      </c>
      <c r="J97" s="255">
        <v>0.148935013199605</v>
      </c>
      <c r="K97" s="255">
        <f t="shared" si="2"/>
        <v>0.14570572598643489</v>
      </c>
      <c r="L97" s="32">
        <v>4537892.9800000004</v>
      </c>
      <c r="M97" s="32">
        <v>101.72261401533022</v>
      </c>
      <c r="N97" s="120">
        <f t="shared" si="3"/>
        <v>22752.883806544476</v>
      </c>
    </row>
    <row r="98" spans="5:14" x14ac:dyDescent="0.25">
      <c r="E98" s="31">
        <v>43811</v>
      </c>
      <c r="F98" s="32">
        <v>1206</v>
      </c>
      <c r="G98" s="32">
        <v>6396.97</v>
      </c>
      <c r="H98" s="642">
        <v>6265</v>
      </c>
      <c r="I98" s="253">
        <v>46134.439299999998</v>
      </c>
      <c r="J98" s="255">
        <v>0.13865932039191384</v>
      </c>
      <c r="K98" s="255">
        <f t="shared" si="2"/>
        <v>0.13579876758142373</v>
      </c>
      <c r="L98" s="32">
        <v>7714745.8200000003</v>
      </c>
      <c r="M98" s="32">
        <v>167.22314039264808</v>
      </c>
      <c r="N98" s="120">
        <f t="shared" si="3"/>
        <v>22920.106946937125</v>
      </c>
    </row>
    <row r="99" spans="5:14" x14ac:dyDescent="0.25">
      <c r="E99" s="31">
        <v>43811</v>
      </c>
      <c r="F99" s="32">
        <v>135</v>
      </c>
      <c r="G99" s="32">
        <v>6396.97</v>
      </c>
      <c r="H99" s="642">
        <v>6265</v>
      </c>
      <c r="I99" s="253">
        <v>46134.439299999998</v>
      </c>
      <c r="J99" s="255">
        <v>0.13865932039191384</v>
      </c>
      <c r="K99" s="255">
        <f t="shared" si="2"/>
        <v>0.13579876758142373</v>
      </c>
      <c r="L99" s="32">
        <v>863590.95000000007</v>
      </c>
      <c r="M99" s="32">
        <v>18.719008252908367</v>
      </c>
      <c r="N99" s="120">
        <f t="shared" si="3"/>
        <v>22938.825955190034</v>
      </c>
    </row>
    <row r="100" spans="5:14" x14ac:dyDescent="0.25">
      <c r="E100" s="31">
        <v>43811</v>
      </c>
      <c r="F100" s="32">
        <v>1311</v>
      </c>
      <c r="G100" s="32">
        <v>6396.97</v>
      </c>
      <c r="H100" s="642">
        <v>6265</v>
      </c>
      <c r="I100" s="253">
        <v>46134.439299999998</v>
      </c>
      <c r="J100" s="255">
        <v>0.13865932039191384</v>
      </c>
      <c r="K100" s="255">
        <f t="shared" si="2"/>
        <v>0.13579876758142373</v>
      </c>
      <c r="L100" s="32">
        <v>8386427.6699999999</v>
      </c>
      <c r="M100" s="32">
        <v>181.782369033799</v>
      </c>
      <c r="N100" s="120">
        <f t="shared" si="3"/>
        <v>23120.608324223831</v>
      </c>
    </row>
    <row r="101" spans="5:14" x14ac:dyDescent="0.25">
      <c r="E101" s="31">
        <v>43811</v>
      </c>
      <c r="F101" s="32">
        <v>10</v>
      </c>
      <c r="G101" s="32">
        <v>6396.97</v>
      </c>
      <c r="H101" s="642">
        <v>6265</v>
      </c>
      <c r="I101" s="253">
        <v>46134.439299999998</v>
      </c>
      <c r="J101" s="255">
        <v>0.13865932039191384</v>
      </c>
      <c r="K101" s="255">
        <f t="shared" si="2"/>
        <v>0.13579876758142373</v>
      </c>
      <c r="L101" s="32">
        <v>63969.700000000004</v>
      </c>
      <c r="M101" s="32">
        <v>1.3865932039191382</v>
      </c>
      <c r="N101" s="120">
        <f t="shared" si="3"/>
        <v>23121.99491742775</v>
      </c>
    </row>
    <row r="102" spans="5:14" x14ac:dyDescent="0.25">
      <c r="E102" s="31">
        <v>43811</v>
      </c>
      <c r="F102" s="32">
        <v>130</v>
      </c>
      <c r="G102" s="32">
        <v>6396.97</v>
      </c>
      <c r="H102" s="642">
        <v>6265</v>
      </c>
      <c r="I102" s="253">
        <v>46134.439299999998</v>
      </c>
      <c r="J102" s="255">
        <v>0.13865932039191384</v>
      </c>
      <c r="K102" s="255">
        <f t="shared" si="2"/>
        <v>0.13579876758142373</v>
      </c>
      <c r="L102" s="32">
        <v>831606.1</v>
      </c>
      <c r="M102" s="32">
        <v>18.025711650948796</v>
      </c>
      <c r="N102" s="120">
        <f t="shared" si="3"/>
        <v>23140.020629078699</v>
      </c>
    </row>
    <row r="103" spans="5:14" x14ac:dyDescent="0.25">
      <c r="E103" s="31">
        <v>43812</v>
      </c>
      <c r="F103" s="32">
        <v>3000</v>
      </c>
      <c r="G103" s="32">
        <v>6131.28</v>
      </c>
      <c r="H103" s="642">
        <v>6200</v>
      </c>
      <c r="I103" s="253">
        <v>46291.6201</v>
      </c>
      <c r="J103" s="255">
        <v>0.13244902612514095</v>
      </c>
      <c r="K103" s="255">
        <f t="shared" si="2"/>
        <v>0.13393352806850672</v>
      </c>
      <c r="L103" s="32">
        <v>18393840</v>
      </c>
      <c r="M103" s="32">
        <v>397.34707837542288</v>
      </c>
      <c r="N103" s="120">
        <f t="shared" si="3"/>
        <v>23537.367707454123</v>
      </c>
    </row>
    <row r="104" spans="5:14" x14ac:dyDescent="0.25">
      <c r="E104" s="31">
        <v>43832</v>
      </c>
      <c r="F104" s="32">
        <v>400</v>
      </c>
      <c r="G104" s="32">
        <v>7459.72</v>
      </c>
      <c r="H104" s="642">
        <v>7301</v>
      </c>
      <c r="I104" s="253">
        <v>46620.830600000001</v>
      </c>
      <c r="J104" s="255">
        <v>0.16000830324116963</v>
      </c>
      <c r="K104" s="255">
        <f t="shared" si="2"/>
        <v>0.15660381649227845</v>
      </c>
      <c r="L104" s="32">
        <v>2983888</v>
      </c>
      <c r="M104" s="32">
        <v>64.003321296467846</v>
      </c>
      <c r="N104" s="120">
        <f t="shared" si="3"/>
        <v>23601.371028750589</v>
      </c>
    </row>
    <row r="105" spans="5:14" x14ac:dyDescent="0.25">
      <c r="E105" s="31">
        <v>43832</v>
      </c>
      <c r="F105" s="32">
        <v>900</v>
      </c>
      <c r="G105" s="32">
        <v>7459.72</v>
      </c>
      <c r="H105" s="642">
        <v>7301</v>
      </c>
      <c r="I105" s="253">
        <v>46620.830600000001</v>
      </c>
      <c r="J105" s="255">
        <v>0.16000830324116963</v>
      </c>
      <c r="K105" s="255">
        <f t="shared" si="2"/>
        <v>0.15660381649227845</v>
      </c>
      <c r="L105" s="32">
        <v>6713748</v>
      </c>
      <c r="M105" s="32">
        <v>144.00747291705267</v>
      </c>
      <c r="N105" s="120">
        <f t="shared" si="3"/>
        <v>23745.378501667641</v>
      </c>
    </row>
    <row r="106" spans="5:14" x14ac:dyDescent="0.25">
      <c r="E106" s="31">
        <v>43837</v>
      </c>
      <c r="F106" s="32">
        <v>200</v>
      </c>
      <c r="G106" s="32">
        <v>8175.04</v>
      </c>
      <c r="H106" s="642">
        <v>8500</v>
      </c>
      <c r="I106" s="253">
        <v>54441.926299999999</v>
      </c>
      <c r="J106" s="255">
        <v>0.1501607410978035</v>
      </c>
      <c r="K106" s="255">
        <f t="shared" si="2"/>
        <v>0.15612967023174565</v>
      </c>
      <c r="L106" s="32">
        <v>1635008</v>
      </c>
      <c r="M106" s="32">
        <v>30.032148219560703</v>
      </c>
      <c r="N106" s="120">
        <f t="shared" si="3"/>
        <v>23775.410649887202</v>
      </c>
    </row>
    <row r="107" spans="5:14" x14ac:dyDescent="0.25">
      <c r="E107" s="31">
        <v>43837</v>
      </c>
      <c r="F107" s="32">
        <v>20</v>
      </c>
      <c r="G107" s="32">
        <v>8175.04</v>
      </c>
      <c r="H107" s="642">
        <v>8500</v>
      </c>
      <c r="I107" s="253">
        <v>54441.926299999999</v>
      </c>
      <c r="J107" s="255">
        <v>0.1501607410978035</v>
      </c>
      <c r="K107" s="255">
        <f t="shared" si="2"/>
        <v>0.15612967023174565</v>
      </c>
      <c r="L107" s="32">
        <v>163500.79999999999</v>
      </c>
      <c r="M107" s="32">
        <v>3.0032148219560701</v>
      </c>
      <c r="N107" s="120">
        <f t="shared" si="3"/>
        <v>23778.413864709157</v>
      </c>
    </row>
    <row r="108" spans="5:14" x14ac:dyDescent="0.25">
      <c r="E108" s="31">
        <v>43837</v>
      </c>
      <c r="F108" s="32">
        <v>200</v>
      </c>
      <c r="G108" s="32">
        <v>8175.04</v>
      </c>
      <c r="H108" s="642">
        <v>8500</v>
      </c>
      <c r="I108" s="253">
        <v>54441.926299999999</v>
      </c>
      <c r="J108" s="255">
        <v>0.1501607410978035</v>
      </c>
      <c r="K108" s="255">
        <f t="shared" si="2"/>
        <v>0.15612967023174565</v>
      </c>
      <c r="L108" s="32">
        <v>1635008</v>
      </c>
      <c r="M108" s="32">
        <v>30.032148219560703</v>
      </c>
      <c r="N108" s="120">
        <f t="shared" si="3"/>
        <v>23808.446012928718</v>
      </c>
    </row>
    <row r="109" spans="5:14" x14ac:dyDescent="0.25">
      <c r="E109" s="31">
        <v>43837</v>
      </c>
      <c r="F109" s="32">
        <v>500</v>
      </c>
      <c r="G109" s="32">
        <v>8685.98</v>
      </c>
      <c r="H109" s="642">
        <v>8500</v>
      </c>
      <c r="I109" s="253">
        <v>54441.926299999999</v>
      </c>
      <c r="J109" s="255">
        <v>0.15954578741641623</v>
      </c>
      <c r="K109" s="255">
        <f t="shared" si="2"/>
        <v>0.15612967023174565</v>
      </c>
      <c r="L109" s="32">
        <v>4342990</v>
      </c>
      <c r="M109" s="32">
        <v>79.772893708208116</v>
      </c>
      <c r="N109" s="120">
        <f t="shared" si="3"/>
        <v>23888.218906636925</v>
      </c>
    </row>
    <row r="110" spans="5:14" x14ac:dyDescent="0.25">
      <c r="E110" s="31">
        <v>43840</v>
      </c>
      <c r="F110" s="32">
        <v>85</v>
      </c>
      <c r="G110" s="32">
        <v>9196.92</v>
      </c>
      <c r="H110" s="642">
        <v>9001</v>
      </c>
      <c r="I110" s="253">
        <v>62299.037700000001</v>
      </c>
      <c r="J110" s="255">
        <v>0.14762539422017429</v>
      </c>
      <c r="K110" s="255">
        <f t="shared" si="2"/>
        <v>0.14448056233780318</v>
      </c>
      <c r="L110" s="32">
        <v>781738.2</v>
      </c>
      <c r="M110" s="32">
        <v>12.548158508714813</v>
      </c>
      <c r="N110" s="120">
        <f t="shared" si="3"/>
        <v>23900.767065145639</v>
      </c>
    </row>
    <row r="111" spans="5:14" x14ac:dyDescent="0.25">
      <c r="E111" s="31">
        <v>43843</v>
      </c>
      <c r="F111" s="32">
        <v>400</v>
      </c>
      <c r="G111" s="32">
        <v>10218.799999999999</v>
      </c>
      <c r="H111" s="642">
        <v>10500</v>
      </c>
      <c r="I111" s="253">
        <v>67213.989799999996</v>
      </c>
      <c r="J111" s="255">
        <v>0.15203382555338205</v>
      </c>
      <c r="K111" s="255">
        <f t="shared" si="2"/>
        <v>0.1562174784035808</v>
      </c>
      <c r="L111" s="32">
        <v>4087519.9999999995</v>
      </c>
      <c r="M111" s="32">
        <v>60.813530221352813</v>
      </c>
      <c r="N111" s="120">
        <f t="shared" si="3"/>
        <v>23961.580595366991</v>
      </c>
    </row>
    <row r="112" spans="5:14" x14ac:dyDescent="0.25">
      <c r="E112" s="31">
        <v>43843</v>
      </c>
      <c r="F112" s="32">
        <v>80</v>
      </c>
      <c r="G112" s="32">
        <v>10423.18</v>
      </c>
      <c r="H112" s="642">
        <v>10500</v>
      </c>
      <c r="I112" s="253">
        <v>67213.989799999996</v>
      </c>
      <c r="J112" s="255">
        <v>0.15507456157587005</v>
      </c>
      <c r="K112" s="255">
        <f t="shared" si="2"/>
        <v>0.1562174784035808</v>
      </c>
      <c r="L112" s="32">
        <v>833854.4</v>
      </c>
      <c r="M112" s="32">
        <v>12.405964926069604</v>
      </c>
      <c r="N112" s="120">
        <f t="shared" si="3"/>
        <v>23973.986560293062</v>
      </c>
    </row>
    <row r="113" spans="5:14" x14ac:dyDescent="0.25">
      <c r="E113" s="31">
        <v>43843</v>
      </c>
      <c r="F113" s="32">
        <v>100</v>
      </c>
      <c r="G113" s="32">
        <v>10525.36</v>
      </c>
      <c r="H113" s="642">
        <v>10500</v>
      </c>
      <c r="I113" s="253">
        <v>67213.989799999996</v>
      </c>
      <c r="J113" s="255">
        <v>0.15659478080856318</v>
      </c>
      <c r="K113" s="255">
        <f t="shared" si="2"/>
        <v>0.1562174784035808</v>
      </c>
      <c r="L113" s="32">
        <v>1052536</v>
      </c>
      <c r="M113" s="32">
        <v>15.659478080856317</v>
      </c>
      <c r="N113" s="120">
        <f t="shared" si="3"/>
        <v>23989.646038373918</v>
      </c>
    </row>
    <row r="114" spans="5:14" x14ac:dyDescent="0.25">
      <c r="E114" s="31">
        <v>43843</v>
      </c>
      <c r="F114" s="32">
        <v>500</v>
      </c>
      <c r="G114" s="32">
        <v>10525.36</v>
      </c>
      <c r="H114" s="642">
        <v>10500</v>
      </c>
      <c r="I114" s="253">
        <v>67213.989799999996</v>
      </c>
      <c r="J114" s="255">
        <v>0.15659478080856318</v>
      </c>
      <c r="K114" s="255">
        <f t="shared" si="2"/>
        <v>0.1562174784035808</v>
      </c>
      <c r="L114" s="32">
        <v>5262680</v>
      </c>
      <c r="M114" s="32">
        <v>78.297390404281586</v>
      </c>
      <c r="N114" s="120">
        <f t="shared" si="3"/>
        <v>24067.943428778199</v>
      </c>
    </row>
    <row r="115" spans="5:14" x14ac:dyDescent="0.25">
      <c r="E115" s="31">
        <v>43844</v>
      </c>
      <c r="F115" s="32">
        <v>213</v>
      </c>
      <c r="G115" s="32">
        <v>9196.92</v>
      </c>
      <c r="H115" s="642">
        <v>9000</v>
      </c>
      <c r="I115" s="253">
        <v>67814.745800000004</v>
      </c>
      <c r="J115" s="255">
        <v>0.13561829203229128</v>
      </c>
      <c r="K115" s="255">
        <f t="shared" si="2"/>
        <v>0.13271449879857838</v>
      </c>
      <c r="L115" s="32">
        <v>1958943.96</v>
      </c>
      <c r="M115" s="32">
        <v>28.886696202878046</v>
      </c>
      <c r="N115" s="120">
        <f t="shared" si="3"/>
        <v>24096.830124981076</v>
      </c>
    </row>
    <row r="116" spans="5:14" x14ac:dyDescent="0.25">
      <c r="E116" s="31">
        <v>43845</v>
      </c>
      <c r="F116" s="32">
        <v>2992</v>
      </c>
      <c r="G116" s="32">
        <v>9196.92</v>
      </c>
      <c r="H116" s="642">
        <v>9000</v>
      </c>
      <c r="I116" s="253">
        <v>70675.740900000004</v>
      </c>
      <c r="J116" s="255">
        <v>0.13012838468878363</v>
      </c>
      <c r="K116" s="255">
        <f t="shared" si="2"/>
        <v>0.1273421386941555</v>
      </c>
      <c r="L116" s="32">
        <v>27517184.640000001</v>
      </c>
      <c r="M116" s="32">
        <v>389.34412698884063</v>
      </c>
      <c r="N116" s="120">
        <f t="shared" si="3"/>
        <v>24486.174251969915</v>
      </c>
    </row>
    <row r="117" spans="5:14" x14ac:dyDescent="0.25">
      <c r="E117" s="31">
        <v>43845</v>
      </c>
      <c r="F117" s="32">
        <v>478</v>
      </c>
      <c r="G117" s="32">
        <v>9196.92</v>
      </c>
      <c r="H117" s="642">
        <v>9000</v>
      </c>
      <c r="I117" s="253">
        <v>70675.740900000004</v>
      </c>
      <c r="J117" s="255">
        <v>0.13012838468878363</v>
      </c>
      <c r="K117" s="255">
        <f t="shared" si="2"/>
        <v>0.1273421386941555</v>
      </c>
      <c r="L117" s="32">
        <v>4396127.76</v>
      </c>
      <c r="M117" s="32">
        <v>62.201367881238575</v>
      </c>
      <c r="N117" s="120">
        <f t="shared" si="3"/>
        <v>24548.375619851155</v>
      </c>
    </row>
    <row r="118" spans="5:14" x14ac:dyDescent="0.25">
      <c r="E118" s="31">
        <v>43845</v>
      </c>
      <c r="F118" s="32">
        <v>6530</v>
      </c>
      <c r="G118" s="32">
        <v>9196.92</v>
      </c>
      <c r="H118" s="642">
        <v>9000</v>
      </c>
      <c r="I118" s="253">
        <v>70675.740900000004</v>
      </c>
      <c r="J118" s="255">
        <v>0.13012838468878363</v>
      </c>
      <c r="K118" s="255">
        <f t="shared" si="2"/>
        <v>0.1273421386941555</v>
      </c>
      <c r="L118" s="32">
        <v>60055887.600000001</v>
      </c>
      <c r="M118" s="32">
        <v>849.73835201775717</v>
      </c>
      <c r="N118" s="120">
        <f t="shared" si="3"/>
        <v>25398.113971868912</v>
      </c>
    </row>
    <row r="119" spans="5:14" x14ac:dyDescent="0.25">
      <c r="E119" s="31">
        <v>43864</v>
      </c>
      <c r="F119" s="32">
        <v>8</v>
      </c>
      <c r="G119" s="32">
        <v>9707.86</v>
      </c>
      <c r="H119" s="642">
        <v>9500</v>
      </c>
      <c r="I119" s="253">
        <v>74026.612500000003</v>
      </c>
      <c r="J119" s="255">
        <v>0.13114013558299725</v>
      </c>
      <c r="K119" s="255">
        <f t="shared" si="2"/>
        <v>0.12833222646788003</v>
      </c>
      <c r="L119" s="32">
        <v>77662.880000000005</v>
      </c>
      <c r="M119" s="32">
        <v>1.049121084663978</v>
      </c>
      <c r="N119" s="120">
        <f t="shared" si="3"/>
        <v>25399.163092953575</v>
      </c>
    </row>
    <row r="120" spans="5:14" x14ac:dyDescent="0.25">
      <c r="E120" s="31">
        <v>43864</v>
      </c>
      <c r="F120" s="32">
        <v>100</v>
      </c>
      <c r="G120" s="32">
        <v>9707.86</v>
      </c>
      <c r="H120" s="642">
        <v>9500</v>
      </c>
      <c r="I120" s="253">
        <v>74026.612500000003</v>
      </c>
      <c r="J120" s="255">
        <v>0.13114013558299725</v>
      </c>
      <c r="K120" s="255">
        <f t="shared" si="2"/>
        <v>0.12833222646788003</v>
      </c>
      <c r="L120" s="32">
        <v>970786</v>
      </c>
      <c r="M120" s="32">
        <v>13.114013558299726</v>
      </c>
      <c r="N120" s="120">
        <f t="shared" si="3"/>
        <v>25412.277106511876</v>
      </c>
    </row>
    <row r="121" spans="5:14" x14ac:dyDescent="0.25">
      <c r="E121" s="31">
        <v>43879</v>
      </c>
      <c r="F121" s="32">
        <v>1000</v>
      </c>
      <c r="G121" s="32">
        <v>9810.0499999999993</v>
      </c>
      <c r="H121" s="642">
        <v>9600</v>
      </c>
      <c r="I121" s="253">
        <v>73470.981</v>
      </c>
      <c r="J121" s="255">
        <v>0.13352278500269377</v>
      </c>
      <c r="K121" s="255">
        <f t="shared" si="2"/>
        <v>0.13066383311255908</v>
      </c>
      <c r="L121" s="32">
        <v>9810050</v>
      </c>
      <c r="M121" s="32">
        <v>133.52278500269378</v>
      </c>
      <c r="N121" s="120">
        <f t="shared" si="3"/>
        <v>25545.799891514569</v>
      </c>
    </row>
    <row r="122" spans="5:14" x14ac:dyDescent="0.25">
      <c r="E122" s="31">
        <v>43879</v>
      </c>
      <c r="F122" s="32">
        <v>200</v>
      </c>
      <c r="G122" s="32">
        <v>9810.0499999999993</v>
      </c>
      <c r="H122" s="642">
        <v>9600</v>
      </c>
      <c r="I122" s="253">
        <v>73470.981</v>
      </c>
      <c r="J122" s="255">
        <v>0.13352278500269377</v>
      </c>
      <c r="K122" s="255">
        <f t="shared" si="2"/>
        <v>0.13066383311255908</v>
      </c>
      <c r="L122" s="32">
        <v>1962009.9999999998</v>
      </c>
      <c r="M122" s="32">
        <v>26.704557000538752</v>
      </c>
      <c r="N122" s="120">
        <f t="shared" si="3"/>
        <v>25572.504448515108</v>
      </c>
    </row>
    <row r="123" spans="5:14" x14ac:dyDescent="0.25">
      <c r="E123" s="31">
        <v>43879</v>
      </c>
      <c r="F123" s="32">
        <v>200</v>
      </c>
      <c r="G123" s="32">
        <v>9810.0499999999993</v>
      </c>
      <c r="H123" s="642">
        <v>9600</v>
      </c>
      <c r="I123" s="253">
        <v>73470.981</v>
      </c>
      <c r="J123" s="255">
        <v>0.13352278500269377</v>
      </c>
      <c r="K123" s="255">
        <f t="shared" si="2"/>
        <v>0.13066383311255908</v>
      </c>
      <c r="L123" s="32">
        <v>1962009.9999999998</v>
      </c>
      <c r="M123" s="32">
        <v>26.704557000538752</v>
      </c>
      <c r="N123" s="120">
        <f t="shared" si="3"/>
        <v>25599.209005515648</v>
      </c>
    </row>
    <row r="124" spans="5:14" x14ac:dyDescent="0.25">
      <c r="E124" s="31">
        <v>43880</v>
      </c>
      <c r="F124" s="32">
        <v>250</v>
      </c>
      <c r="G124" s="32">
        <v>9248.01</v>
      </c>
      <c r="H124" s="642">
        <v>9600</v>
      </c>
      <c r="I124" s="253">
        <v>73772.325599999996</v>
      </c>
      <c r="J124" s="255">
        <v>0.12535879714763934</v>
      </c>
      <c r="K124" s="255">
        <f t="shared" si="2"/>
        <v>0.13013009854199312</v>
      </c>
      <c r="L124" s="32">
        <v>2312002.5</v>
      </c>
      <c r="M124" s="32">
        <v>31.339699286909834</v>
      </c>
      <c r="N124" s="120">
        <f t="shared" si="3"/>
        <v>25630.548704802557</v>
      </c>
    </row>
    <row r="125" spans="5:14" x14ac:dyDescent="0.25">
      <c r="E125" s="23" t="s">
        <v>4</v>
      </c>
      <c r="F125" s="24">
        <v>149</v>
      </c>
      <c r="G125" s="24">
        <v>9000</v>
      </c>
      <c r="H125" s="642">
        <v>9225</v>
      </c>
      <c r="I125" s="43">
        <v>94120.28</v>
      </c>
      <c r="J125" s="256">
        <f>G125/I125</f>
        <v>9.5622324965459096E-2</v>
      </c>
      <c r="K125" s="256">
        <f t="shared" si="2"/>
        <v>9.8012883089595576E-2</v>
      </c>
      <c r="L125" s="24">
        <v>1341000</v>
      </c>
      <c r="M125" s="24">
        <f>L125/I125</f>
        <v>14.247726419853405</v>
      </c>
      <c r="N125" s="120">
        <f t="shared" si="3"/>
        <v>25644.79643122241</v>
      </c>
    </row>
    <row r="126" spans="5:14" x14ac:dyDescent="0.25">
      <c r="E126" s="23" t="s">
        <v>4</v>
      </c>
      <c r="F126" s="24">
        <v>160</v>
      </c>
      <c r="G126" s="24">
        <v>9000</v>
      </c>
      <c r="H126" s="642">
        <v>9225</v>
      </c>
      <c r="I126" s="43">
        <v>94120.28</v>
      </c>
      <c r="J126" s="256">
        <f t="shared" ref="J126:J189" si="4">G126/I126</f>
        <v>9.5622324965459096E-2</v>
      </c>
      <c r="K126" s="256">
        <f t="shared" si="2"/>
        <v>9.8012883089595576E-2</v>
      </c>
      <c r="L126" s="24">
        <v>1440000</v>
      </c>
      <c r="M126" s="24">
        <f t="shared" ref="M126:M189" si="5">L126/I126</f>
        <v>15.299571994473455</v>
      </c>
      <c r="N126" s="120">
        <f t="shared" si="3"/>
        <v>25660.096003216884</v>
      </c>
    </row>
    <row r="127" spans="5:14" x14ac:dyDescent="0.25">
      <c r="E127" s="23" t="s">
        <v>122</v>
      </c>
      <c r="F127" s="24">
        <v>49</v>
      </c>
      <c r="G127" s="24">
        <v>9175</v>
      </c>
      <c r="H127" s="642">
        <v>11400</v>
      </c>
      <c r="I127" s="43">
        <v>105729.27</v>
      </c>
      <c r="J127" s="256">
        <f t="shared" si="4"/>
        <v>8.6778240311315868E-2</v>
      </c>
      <c r="K127" s="256">
        <f t="shared" si="2"/>
        <v>0.10782255471923716</v>
      </c>
      <c r="L127" s="24">
        <v>449575</v>
      </c>
      <c r="M127" s="24">
        <f t="shared" si="5"/>
        <v>4.2521337752544772</v>
      </c>
      <c r="N127" s="120">
        <f t="shared" si="3"/>
        <v>25664.348136992139</v>
      </c>
    </row>
    <row r="128" spans="5:14" x14ac:dyDescent="0.25">
      <c r="E128" s="23" t="s">
        <v>122</v>
      </c>
      <c r="F128" s="24">
        <v>200</v>
      </c>
      <c r="G128" s="24">
        <v>9200</v>
      </c>
      <c r="H128" s="642">
        <v>11400</v>
      </c>
      <c r="I128" s="43">
        <v>105729.27</v>
      </c>
      <c r="J128" s="256">
        <f t="shared" si="4"/>
        <v>8.7014693282191385E-2</v>
      </c>
      <c r="K128" s="256">
        <f t="shared" si="2"/>
        <v>0.10782255471923716</v>
      </c>
      <c r="L128" s="24">
        <v>1840000</v>
      </c>
      <c r="M128" s="24">
        <f t="shared" si="5"/>
        <v>17.402938656438277</v>
      </c>
      <c r="N128" s="120">
        <f t="shared" si="3"/>
        <v>25681.751075648579</v>
      </c>
    </row>
    <row r="129" spans="5:14" x14ac:dyDescent="0.25">
      <c r="E129" s="23" t="s">
        <v>122</v>
      </c>
      <c r="F129" s="24">
        <v>100</v>
      </c>
      <c r="G129" s="24">
        <v>9225</v>
      </c>
      <c r="H129" s="642">
        <v>11400</v>
      </c>
      <c r="I129" s="43">
        <v>105729.27</v>
      </c>
      <c r="J129" s="256">
        <f t="shared" si="4"/>
        <v>8.7251146253066916E-2</v>
      </c>
      <c r="K129" s="256">
        <f t="shared" si="2"/>
        <v>0.10782255471923716</v>
      </c>
      <c r="L129" s="24">
        <v>922500</v>
      </c>
      <c r="M129" s="24">
        <f t="shared" si="5"/>
        <v>8.7251146253066914</v>
      </c>
      <c r="N129" s="120">
        <f t="shared" si="3"/>
        <v>25690.476190273886</v>
      </c>
    </row>
    <row r="130" spans="5:14" x14ac:dyDescent="0.25">
      <c r="E130" s="23" t="s">
        <v>5</v>
      </c>
      <c r="F130" s="24">
        <v>500</v>
      </c>
      <c r="G130" s="24">
        <v>10000</v>
      </c>
      <c r="H130" s="642">
        <v>12300</v>
      </c>
      <c r="I130" s="43">
        <v>117395.02</v>
      </c>
      <c r="J130" s="256">
        <f t="shared" si="4"/>
        <v>8.5182489001662934E-2</v>
      </c>
      <c r="K130" s="256">
        <f t="shared" si="2"/>
        <v>0.1047744614720454</v>
      </c>
      <c r="L130" s="24">
        <v>5000000</v>
      </c>
      <c r="M130" s="24">
        <f t="shared" si="5"/>
        <v>42.591244500831465</v>
      </c>
      <c r="N130" s="120">
        <f t="shared" si="3"/>
        <v>25733.067434774719</v>
      </c>
    </row>
    <row r="131" spans="5:14" x14ac:dyDescent="0.25">
      <c r="E131" s="23" t="s">
        <v>5</v>
      </c>
      <c r="F131" s="24">
        <v>50</v>
      </c>
      <c r="G131" s="24">
        <v>10000</v>
      </c>
      <c r="H131" s="642">
        <v>12300</v>
      </c>
      <c r="I131" s="43">
        <v>117395.02</v>
      </c>
      <c r="J131" s="256">
        <f t="shared" si="4"/>
        <v>8.5182489001662934E-2</v>
      </c>
      <c r="K131" s="256">
        <f t="shared" ref="K131:K194" si="6">H131/I131</f>
        <v>0.1047744614720454</v>
      </c>
      <c r="L131" s="24">
        <v>500000</v>
      </c>
      <c r="M131" s="24">
        <f t="shared" si="5"/>
        <v>4.2591244500831467</v>
      </c>
      <c r="N131" s="120">
        <f t="shared" si="3"/>
        <v>25737.326559224803</v>
      </c>
    </row>
    <row r="132" spans="5:14" x14ac:dyDescent="0.25">
      <c r="E132" s="23" t="s">
        <v>5</v>
      </c>
      <c r="F132" s="24">
        <v>100</v>
      </c>
      <c r="G132" s="24">
        <v>10000</v>
      </c>
      <c r="H132" s="642">
        <v>12300</v>
      </c>
      <c r="I132" s="43">
        <v>117395.02</v>
      </c>
      <c r="J132" s="256">
        <f t="shared" si="4"/>
        <v>8.5182489001662934E-2</v>
      </c>
      <c r="K132" s="256">
        <f t="shared" si="6"/>
        <v>0.1047744614720454</v>
      </c>
      <c r="L132" s="24">
        <v>1000000</v>
      </c>
      <c r="M132" s="24">
        <f t="shared" si="5"/>
        <v>8.5182489001662933</v>
      </c>
      <c r="N132" s="120">
        <f t="shared" ref="N132:N195" si="7">N131+M132</f>
        <v>25745.84480812497</v>
      </c>
    </row>
    <row r="133" spans="5:14" x14ac:dyDescent="0.25">
      <c r="E133" s="23" t="s">
        <v>6</v>
      </c>
      <c r="F133" s="24">
        <v>200</v>
      </c>
      <c r="G133" s="24">
        <v>10000</v>
      </c>
      <c r="H133" s="642">
        <v>12300</v>
      </c>
      <c r="I133" s="43">
        <v>117395.02</v>
      </c>
      <c r="J133" s="256">
        <f t="shared" si="4"/>
        <v>8.5182489001662934E-2</v>
      </c>
      <c r="K133" s="256">
        <f t="shared" si="6"/>
        <v>0.1047744614720454</v>
      </c>
      <c r="L133" s="24">
        <v>2000000</v>
      </c>
      <c r="M133" s="24">
        <f t="shared" si="5"/>
        <v>17.036497800332587</v>
      </c>
      <c r="N133" s="120">
        <f t="shared" si="7"/>
        <v>25762.881305925301</v>
      </c>
    </row>
    <row r="134" spans="5:14" x14ac:dyDescent="0.25">
      <c r="E134" s="23" t="s">
        <v>6</v>
      </c>
      <c r="F134" s="24">
        <v>257</v>
      </c>
      <c r="G134" s="24">
        <v>11000</v>
      </c>
      <c r="H134" s="642">
        <v>12300</v>
      </c>
      <c r="I134" s="43">
        <v>117395.02</v>
      </c>
      <c r="J134" s="256">
        <f t="shared" si="4"/>
        <v>9.3700737901829229E-2</v>
      </c>
      <c r="K134" s="256">
        <f t="shared" si="6"/>
        <v>0.1047744614720454</v>
      </c>
      <c r="L134" s="24">
        <v>2827000</v>
      </c>
      <c r="M134" s="24">
        <f t="shared" si="5"/>
        <v>24.081089640770109</v>
      </c>
      <c r="N134" s="120">
        <f t="shared" si="7"/>
        <v>25786.962395566072</v>
      </c>
    </row>
    <row r="135" spans="5:14" x14ac:dyDescent="0.25">
      <c r="E135" s="23" t="s">
        <v>7</v>
      </c>
      <c r="F135" s="24">
        <v>166</v>
      </c>
      <c r="G135" s="24">
        <v>12200</v>
      </c>
      <c r="H135" s="642">
        <v>17000</v>
      </c>
      <c r="I135" s="43">
        <v>136008.75</v>
      </c>
      <c r="J135" s="256">
        <f t="shared" si="4"/>
        <v>8.9700111206080485E-2</v>
      </c>
      <c r="K135" s="256">
        <f t="shared" si="6"/>
        <v>0.12499195823798101</v>
      </c>
      <c r="L135" s="24">
        <v>2025200</v>
      </c>
      <c r="M135" s="24">
        <f t="shared" si="5"/>
        <v>14.890218460209361</v>
      </c>
      <c r="N135" s="120">
        <f t="shared" si="7"/>
        <v>25801.85261402628</v>
      </c>
    </row>
    <row r="136" spans="5:14" x14ac:dyDescent="0.25">
      <c r="E136" s="23" t="s">
        <v>7</v>
      </c>
      <c r="F136" s="24">
        <v>50</v>
      </c>
      <c r="G136" s="24">
        <v>12250</v>
      </c>
      <c r="H136" s="642">
        <v>17000</v>
      </c>
      <c r="I136" s="43">
        <v>136008.75</v>
      </c>
      <c r="J136" s="256">
        <f t="shared" si="4"/>
        <v>9.0067734612662792E-2</v>
      </c>
      <c r="K136" s="256">
        <f t="shared" si="6"/>
        <v>0.12499195823798101</v>
      </c>
      <c r="L136" s="24">
        <v>612500</v>
      </c>
      <c r="M136" s="24">
        <f t="shared" si="5"/>
        <v>4.5033867306331397</v>
      </c>
      <c r="N136" s="120">
        <f t="shared" si="7"/>
        <v>25806.356000756914</v>
      </c>
    </row>
    <row r="137" spans="5:14" x14ac:dyDescent="0.25">
      <c r="E137" s="23" t="s">
        <v>9</v>
      </c>
      <c r="F137" s="24">
        <v>13</v>
      </c>
      <c r="G137" s="24">
        <v>17000</v>
      </c>
      <c r="H137" s="642">
        <v>20000</v>
      </c>
      <c r="I137" s="43">
        <v>134804.72</v>
      </c>
      <c r="J137" s="256">
        <f t="shared" si="4"/>
        <v>0.1261083439808339</v>
      </c>
      <c r="K137" s="256">
        <f t="shared" si="6"/>
        <v>0.14836275762451048</v>
      </c>
      <c r="L137" s="24">
        <v>221000</v>
      </c>
      <c r="M137" s="24">
        <f t="shared" si="5"/>
        <v>1.6394084717508408</v>
      </c>
      <c r="N137" s="120">
        <f t="shared" si="7"/>
        <v>25807.995409228664</v>
      </c>
    </row>
    <row r="138" spans="5:14" x14ac:dyDescent="0.25">
      <c r="E138" s="23" t="s">
        <v>10</v>
      </c>
      <c r="F138" s="24">
        <v>193</v>
      </c>
      <c r="G138" s="24">
        <v>17000</v>
      </c>
      <c r="H138" s="642">
        <v>20201</v>
      </c>
      <c r="I138" s="43">
        <v>130032.62</v>
      </c>
      <c r="J138" s="256">
        <f t="shared" si="4"/>
        <v>0.13073642598295721</v>
      </c>
      <c r="K138" s="256">
        <f t="shared" si="6"/>
        <v>0.15535332595774815</v>
      </c>
      <c r="L138" s="24">
        <v>3281000</v>
      </c>
      <c r="M138" s="24">
        <f t="shared" si="5"/>
        <v>25.23213021471074</v>
      </c>
      <c r="N138" s="120">
        <f t="shared" si="7"/>
        <v>25833.227539443375</v>
      </c>
    </row>
    <row r="139" spans="5:14" x14ac:dyDescent="0.25">
      <c r="E139" s="23" t="s">
        <v>94</v>
      </c>
      <c r="F139" s="24">
        <v>2500</v>
      </c>
      <c r="G139" s="24">
        <v>20000</v>
      </c>
      <c r="H139" s="642">
        <v>31000</v>
      </c>
      <c r="I139" s="43">
        <v>153119.32</v>
      </c>
      <c r="J139" s="256">
        <f t="shared" si="4"/>
        <v>0.13061708999230143</v>
      </c>
      <c r="K139" s="256">
        <f t="shared" si="6"/>
        <v>0.20245648948806722</v>
      </c>
      <c r="L139" s="24">
        <v>50000000</v>
      </c>
      <c r="M139" s="24">
        <f t="shared" si="5"/>
        <v>326.54272498075358</v>
      </c>
      <c r="N139" s="120">
        <f t="shared" si="7"/>
        <v>26159.770264424129</v>
      </c>
    </row>
    <row r="140" spans="5:14" x14ac:dyDescent="0.25">
      <c r="E140" s="23" t="s">
        <v>94</v>
      </c>
      <c r="F140" s="24">
        <v>1000</v>
      </c>
      <c r="G140" s="24">
        <v>20000</v>
      </c>
      <c r="H140" s="642">
        <v>31000</v>
      </c>
      <c r="I140" s="43">
        <v>153119.32</v>
      </c>
      <c r="J140" s="256">
        <f t="shared" si="4"/>
        <v>0.13061708999230143</v>
      </c>
      <c r="K140" s="256">
        <f t="shared" si="6"/>
        <v>0.20245648948806722</v>
      </c>
      <c r="L140" s="24">
        <v>20000000</v>
      </c>
      <c r="M140" s="24">
        <f t="shared" si="5"/>
        <v>130.61708999230143</v>
      </c>
      <c r="N140" s="120">
        <f t="shared" si="7"/>
        <v>26290.387354416431</v>
      </c>
    </row>
    <row r="141" spans="5:14" x14ac:dyDescent="0.25">
      <c r="E141" s="23" t="s">
        <v>94</v>
      </c>
      <c r="F141" s="24">
        <v>96</v>
      </c>
      <c r="G141" s="24">
        <v>20000</v>
      </c>
      <c r="H141" s="642">
        <v>31000</v>
      </c>
      <c r="I141" s="43">
        <v>153119.32</v>
      </c>
      <c r="J141" s="256">
        <f t="shared" si="4"/>
        <v>0.13061708999230143</v>
      </c>
      <c r="K141" s="256">
        <f t="shared" si="6"/>
        <v>0.20245648948806722</v>
      </c>
      <c r="L141" s="24">
        <v>1920000</v>
      </c>
      <c r="M141" s="24">
        <f t="shared" si="5"/>
        <v>12.539240639260937</v>
      </c>
      <c r="N141" s="120">
        <f t="shared" si="7"/>
        <v>26302.926595055691</v>
      </c>
    </row>
    <row r="142" spans="5:14" x14ac:dyDescent="0.25">
      <c r="E142" s="23" t="s">
        <v>94</v>
      </c>
      <c r="F142" s="24">
        <v>550</v>
      </c>
      <c r="G142" s="24">
        <v>20200</v>
      </c>
      <c r="H142" s="642">
        <v>31000</v>
      </c>
      <c r="I142" s="43">
        <v>153119.32</v>
      </c>
      <c r="J142" s="256">
        <f t="shared" si="4"/>
        <v>0.13192326089222445</v>
      </c>
      <c r="K142" s="256">
        <f t="shared" si="6"/>
        <v>0.20245648948806722</v>
      </c>
      <c r="L142" s="24">
        <v>11110000</v>
      </c>
      <c r="M142" s="24">
        <f t="shared" si="5"/>
        <v>72.557793490723441</v>
      </c>
      <c r="N142" s="120">
        <f t="shared" si="7"/>
        <v>26375.484388546414</v>
      </c>
    </row>
    <row r="143" spans="5:14" x14ac:dyDescent="0.25">
      <c r="E143" s="23" t="s">
        <v>12</v>
      </c>
      <c r="F143" s="24">
        <v>35</v>
      </c>
      <c r="G143" s="24">
        <v>24200</v>
      </c>
      <c r="H143" s="642">
        <v>37000</v>
      </c>
      <c r="I143" s="43">
        <v>175523.12</v>
      </c>
      <c r="J143" s="256">
        <f t="shared" si="4"/>
        <v>0.13787357471767822</v>
      </c>
      <c r="K143" s="256">
        <f t="shared" si="6"/>
        <v>0.21079844068405348</v>
      </c>
      <c r="L143" s="24">
        <v>847000</v>
      </c>
      <c r="M143" s="24">
        <f t="shared" si="5"/>
        <v>4.8255751151187374</v>
      </c>
      <c r="N143" s="120">
        <f t="shared" si="7"/>
        <v>26380.309963661533</v>
      </c>
    </row>
    <row r="144" spans="5:14" x14ac:dyDescent="0.25">
      <c r="E144" s="23" t="s">
        <v>12</v>
      </c>
      <c r="F144" s="24">
        <v>986</v>
      </c>
      <c r="G144" s="24">
        <v>24200</v>
      </c>
      <c r="H144" s="642">
        <v>37000</v>
      </c>
      <c r="I144" s="43">
        <v>175523.12</v>
      </c>
      <c r="J144" s="256">
        <f t="shared" si="4"/>
        <v>0.13787357471767822</v>
      </c>
      <c r="K144" s="256">
        <f t="shared" si="6"/>
        <v>0.21079844068405348</v>
      </c>
      <c r="L144" s="24">
        <v>23861200</v>
      </c>
      <c r="M144" s="24">
        <f t="shared" si="5"/>
        <v>135.94334467163074</v>
      </c>
      <c r="N144" s="120">
        <f t="shared" si="7"/>
        <v>26516.253308333165</v>
      </c>
    </row>
    <row r="145" spans="5:14" x14ac:dyDescent="0.25">
      <c r="E145" s="23" t="s">
        <v>12</v>
      </c>
      <c r="F145" s="24">
        <v>20</v>
      </c>
      <c r="G145" s="24">
        <v>23000</v>
      </c>
      <c r="H145" s="642">
        <v>37000</v>
      </c>
      <c r="I145" s="43">
        <v>175523.12</v>
      </c>
      <c r="J145" s="256">
        <f t="shared" si="4"/>
        <v>0.13103686853333055</v>
      </c>
      <c r="K145" s="256">
        <f t="shared" si="6"/>
        <v>0.21079844068405348</v>
      </c>
      <c r="L145" s="24">
        <v>460000</v>
      </c>
      <c r="M145" s="24">
        <f t="shared" si="5"/>
        <v>2.6207373706666108</v>
      </c>
      <c r="N145" s="120">
        <f t="shared" si="7"/>
        <v>26518.874045703833</v>
      </c>
    </row>
    <row r="146" spans="5:14" x14ac:dyDescent="0.25">
      <c r="E146" s="23" t="s">
        <v>12</v>
      </c>
      <c r="F146" s="24">
        <v>146</v>
      </c>
      <c r="G146" s="24">
        <v>24200</v>
      </c>
      <c r="H146" s="642">
        <v>37000</v>
      </c>
      <c r="I146" s="43">
        <v>175523.12</v>
      </c>
      <c r="J146" s="256">
        <f t="shared" si="4"/>
        <v>0.13787357471767822</v>
      </c>
      <c r="K146" s="256">
        <f t="shared" si="6"/>
        <v>0.21079844068405348</v>
      </c>
      <c r="L146" s="24">
        <v>3533200</v>
      </c>
      <c r="M146" s="24">
        <f t="shared" si="5"/>
        <v>20.129541908781022</v>
      </c>
      <c r="N146" s="120">
        <f t="shared" si="7"/>
        <v>26539.003587612613</v>
      </c>
    </row>
    <row r="147" spans="5:14" x14ac:dyDescent="0.25">
      <c r="E147" s="23" t="s">
        <v>12</v>
      </c>
      <c r="F147" s="24">
        <v>269</v>
      </c>
      <c r="G147" s="24">
        <v>24200</v>
      </c>
      <c r="H147" s="642">
        <v>37000</v>
      </c>
      <c r="I147" s="43">
        <v>175523.12</v>
      </c>
      <c r="J147" s="256">
        <f t="shared" si="4"/>
        <v>0.13787357471767822</v>
      </c>
      <c r="K147" s="256">
        <f t="shared" si="6"/>
        <v>0.21079844068405348</v>
      </c>
      <c r="L147" s="24">
        <v>6509800</v>
      </c>
      <c r="M147" s="24">
        <f t="shared" si="5"/>
        <v>37.087991599055442</v>
      </c>
      <c r="N147" s="120">
        <f t="shared" si="7"/>
        <v>26576.091579211668</v>
      </c>
    </row>
    <row r="148" spans="5:14" x14ac:dyDescent="0.25">
      <c r="E148" s="23" t="s">
        <v>12</v>
      </c>
      <c r="F148" s="24">
        <v>38</v>
      </c>
      <c r="G148" s="24">
        <v>24241.200000000001</v>
      </c>
      <c r="H148" s="642">
        <v>37000</v>
      </c>
      <c r="I148" s="43">
        <v>175523.12</v>
      </c>
      <c r="J148" s="256">
        <f t="shared" si="4"/>
        <v>0.13810830163000751</v>
      </c>
      <c r="K148" s="256">
        <f t="shared" si="6"/>
        <v>0.21079844068405348</v>
      </c>
      <c r="L148" s="24">
        <v>921165.6</v>
      </c>
      <c r="M148" s="24">
        <f t="shared" si="5"/>
        <v>5.2481154619402846</v>
      </c>
      <c r="N148" s="120">
        <f t="shared" si="7"/>
        <v>26581.33969467361</v>
      </c>
    </row>
    <row r="149" spans="5:14" x14ac:dyDescent="0.25">
      <c r="E149" s="23" t="s">
        <v>12</v>
      </c>
      <c r="F149" s="24">
        <v>315</v>
      </c>
      <c r="G149" s="24">
        <v>28900</v>
      </c>
      <c r="H149" s="642">
        <v>37000</v>
      </c>
      <c r="I149" s="43">
        <v>175523.12</v>
      </c>
      <c r="J149" s="256">
        <f t="shared" si="4"/>
        <v>0.16465067393970664</v>
      </c>
      <c r="K149" s="256">
        <f t="shared" si="6"/>
        <v>0.21079844068405348</v>
      </c>
      <c r="L149" s="24">
        <v>9103500</v>
      </c>
      <c r="M149" s="24">
        <f t="shared" si="5"/>
        <v>51.864962291007593</v>
      </c>
      <c r="N149" s="120">
        <f t="shared" si="7"/>
        <v>26633.204656964619</v>
      </c>
    </row>
    <row r="150" spans="5:14" x14ac:dyDescent="0.25">
      <c r="E150" s="23" t="s">
        <v>12</v>
      </c>
      <c r="F150" s="24">
        <v>125</v>
      </c>
      <c r="G150" s="24">
        <v>28900</v>
      </c>
      <c r="H150" s="642">
        <v>37000</v>
      </c>
      <c r="I150" s="43">
        <v>175523.12</v>
      </c>
      <c r="J150" s="256">
        <f t="shared" si="4"/>
        <v>0.16465067393970664</v>
      </c>
      <c r="K150" s="256">
        <f t="shared" si="6"/>
        <v>0.21079844068405348</v>
      </c>
      <c r="L150" s="24">
        <v>3612500</v>
      </c>
      <c r="M150" s="24">
        <f t="shared" si="5"/>
        <v>20.581334242463331</v>
      </c>
      <c r="N150" s="120">
        <f t="shared" si="7"/>
        <v>26653.785991207082</v>
      </c>
    </row>
    <row r="151" spans="5:14" x14ac:dyDescent="0.25">
      <c r="E151" s="23" t="s">
        <v>13</v>
      </c>
      <c r="F151" s="24">
        <v>200</v>
      </c>
      <c r="G151" s="24">
        <v>30000</v>
      </c>
      <c r="H151" s="642">
        <v>40000</v>
      </c>
      <c r="I151" s="43">
        <v>200058.83</v>
      </c>
      <c r="J151" s="256">
        <f t="shared" si="4"/>
        <v>0.14995589047481683</v>
      </c>
      <c r="K151" s="256">
        <f t="shared" si="6"/>
        <v>0.1999411872997558</v>
      </c>
      <c r="L151" s="24">
        <v>6000000</v>
      </c>
      <c r="M151" s="24">
        <f t="shared" si="5"/>
        <v>29.99117809496337</v>
      </c>
      <c r="N151" s="120">
        <f t="shared" si="7"/>
        <v>26683.777169302044</v>
      </c>
    </row>
    <row r="152" spans="5:14" x14ac:dyDescent="0.25">
      <c r="E152" s="23" t="s">
        <v>13</v>
      </c>
      <c r="F152" s="24">
        <v>21</v>
      </c>
      <c r="G152" s="24">
        <v>31000</v>
      </c>
      <c r="H152" s="642">
        <v>40000</v>
      </c>
      <c r="I152" s="43">
        <v>200058.83</v>
      </c>
      <c r="J152" s="256">
        <f t="shared" si="4"/>
        <v>0.15495442015731073</v>
      </c>
      <c r="K152" s="256">
        <f t="shared" si="6"/>
        <v>0.1999411872997558</v>
      </c>
      <c r="L152" s="24">
        <v>651000</v>
      </c>
      <c r="M152" s="24">
        <f t="shared" si="5"/>
        <v>3.2540428233035255</v>
      </c>
      <c r="N152" s="120">
        <f t="shared" si="7"/>
        <v>26687.031212125348</v>
      </c>
    </row>
    <row r="153" spans="5:14" x14ac:dyDescent="0.25">
      <c r="E153" s="23" t="s">
        <v>13</v>
      </c>
      <c r="F153" s="24">
        <v>300</v>
      </c>
      <c r="G153" s="24">
        <v>31000</v>
      </c>
      <c r="H153" s="642">
        <v>40000</v>
      </c>
      <c r="I153" s="43">
        <v>200058.83</v>
      </c>
      <c r="J153" s="256">
        <f t="shared" si="4"/>
        <v>0.15495442015731073</v>
      </c>
      <c r="K153" s="256">
        <f t="shared" si="6"/>
        <v>0.1999411872997558</v>
      </c>
      <c r="L153" s="24">
        <v>9300000</v>
      </c>
      <c r="M153" s="24">
        <f t="shared" si="5"/>
        <v>46.486326047193224</v>
      </c>
      <c r="N153" s="120">
        <f t="shared" si="7"/>
        <v>26733.517538172542</v>
      </c>
    </row>
    <row r="154" spans="5:14" x14ac:dyDescent="0.25">
      <c r="E154" s="23" t="s">
        <v>15</v>
      </c>
      <c r="F154" s="24">
        <v>250</v>
      </c>
      <c r="G154" s="24">
        <v>39000</v>
      </c>
      <c r="H154" s="642">
        <v>50000</v>
      </c>
      <c r="I154" s="43">
        <v>195823.41</v>
      </c>
      <c r="J154" s="256">
        <f t="shared" si="4"/>
        <v>0.19915902802427962</v>
      </c>
      <c r="K154" s="256">
        <f t="shared" si="6"/>
        <v>0.2553320872106149</v>
      </c>
      <c r="L154" s="24">
        <v>9750000</v>
      </c>
      <c r="M154" s="24">
        <f t="shared" si="5"/>
        <v>49.789757006069905</v>
      </c>
      <c r="N154" s="120">
        <f t="shared" si="7"/>
        <v>26783.307295178613</v>
      </c>
    </row>
    <row r="155" spans="5:14" x14ac:dyDescent="0.25">
      <c r="E155" s="23" t="s">
        <v>15</v>
      </c>
      <c r="F155" s="24">
        <v>250</v>
      </c>
      <c r="G155" s="24">
        <v>39000</v>
      </c>
      <c r="H155" s="642">
        <v>50000</v>
      </c>
      <c r="I155" s="43">
        <v>195823.41</v>
      </c>
      <c r="J155" s="256">
        <f t="shared" si="4"/>
        <v>0.19915902802427962</v>
      </c>
      <c r="K155" s="256">
        <f t="shared" si="6"/>
        <v>0.2553320872106149</v>
      </c>
      <c r="L155" s="24">
        <v>9750000</v>
      </c>
      <c r="M155" s="24">
        <f t="shared" si="5"/>
        <v>49.789757006069905</v>
      </c>
      <c r="N155" s="120">
        <f t="shared" si="7"/>
        <v>26833.097052184683</v>
      </c>
    </row>
    <row r="156" spans="5:14" x14ac:dyDescent="0.25">
      <c r="E156" s="23" t="s">
        <v>15</v>
      </c>
      <c r="F156" s="24">
        <v>250</v>
      </c>
      <c r="G156" s="24">
        <v>39500</v>
      </c>
      <c r="H156" s="642">
        <v>50000</v>
      </c>
      <c r="I156" s="43">
        <v>195823.41</v>
      </c>
      <c r="J156" s="256">
        <f t="shared" si="4"/>
        <v>0.20171234889638578</v>
      </c>
      <c r="K156" s="256">
        <f t="shared" si="6"/>
        <v>0.2553320872106149</v>
      </c>
      <c r="L156" s="24">
        <v>9875000</v>
      </c>
      <c r="M156" s="24">
        <f t="shared" si="5"/>
        <v>50.428087224096444</v>
      </c>
      <c r="N156" s="120">
        <f t="shared" si="7"/>
        <v>26883.525139408779</v>
      </c>
    </row>
    <row r="157" spans="5:14" x14ac:dyDescent="0.25">
      <c r="E157" s="23" t="s">
        <v>15</v>
      </c>
      <c r="F157" s="24">
        <v>250</v>
      </c>
      <c r="G157" s="24">
        <v>39500</v>
      </c>
      <c r="H157" s="642">
        <v>50000</v>
      </c>
      <c r="I157" s="43">
        <v>195823.41</v>
      </c>
      <c r="J157" s="256">
        <f t="shared" si="4"/>
        <v>0.20171234889638578</v>
      </c>
      <c r="K157" s="256">
        <f t="shared" si="6"/>
        <v>0.2553320872106149</v>
      </c>
      <c r="L157" s="24">
        <v>9875000</v>
      </c>
      <c r="M157" s="24">
        <f t="shared" si="5"/>
        <v>50.428087224096444</v>
      </c>
      <c r="N157" s="120">
        <f t="shared" si="7"/>
        <v>26933.953226632875</v>
      </c>
    </row>
    <row r="158" spans="5:14" x14ac:dyDescent="0.25">
      <c r="E158" s="23" t="s">
        <v>17</v>
      </c>
      <c r="F158" s="24">
        <v>18</v>
      </c>
      <c r="G158" s="24">
        <v>41000</v>
      </c>
      <c r="H158" s="642">
        <v>42000</v>
      </c>
      <c r="I158" s="43">
        <v>180286.55</v>
      </c>
      <c r="J158" s="256">
        <f t="shared" si="4"/>
        <v>0.22741574454666752</v>
      </c>
      <c r="K158" s="256">
        <f t="shared" si="6"/>
        <v>0.23296247002341552</v>
      </c>
      <c r="L158" s="24">
        <v>738000</v>
      </c>
      <c r="M158" s="24">
        <f t="shared" si="5"/>
        <v>4.0934834018400155</v>
      </c>
      <c r="N158" s="120">
        <f t="shared" si="7"/>
        <v>26938.046710034716</v>
      </c>
    </row>
    <row r="159" spans="5:14" x14ac:dyDescent="0.25">
      <c r="E159" s="23" t="s">
        <v>17</v>
      </c>
      <c r="F159" s="24">
        <v>209</v>
      </c>
      <c r="G159" s="24">
        <v>41000</v>
      </c>
      <c r="H159" s="642">
        <v>42000</v>
      </c>
      <c r="I159" s="43">
        <v>180286.55</v>
      </c>
      <c r="J159" s="256">
        <f t="shared" si="4"/>
        <v>0.22741574454666752</v>
      </c>
      <c r="K159" s="256">
        <f t="shared" si="6"/>
        <v>0.23296247002341552</v>
      </c>
      <c r="L159" s="24">
        <v>8569000</v>
      </c>
      <c r="M159" s="24">
        <f t="shared" si="5"/>
        <v>47.52989061025351</v>
      </c>
      <c r="N159" s="120">
        <f t="shared" si="7"/>
        <v>26985.57660064497</v>
      </c>
    </row>
    <row r="160" spans="5:14" x14ac:dyDescent="0.25">
      <c r="E160" s="23" t="s">
        <v>95</v>
      </c>
      <c r="F160" s="24">
        <v>186</v>
      </c>
      <c r="G160" s="24">
        <v>40000</v>
      </c>
      <c r="H160" s="642">
        <v>44000</v>
      </c>
      <c r="I160" s="43">
        <v>177691.94</v>
      </c>
      <c r="J160" s="256">
        <f t="shared" si="4"/>
        <v>0.2251086909175509</v>
      </c>
      <c r="K160" s="256">
        <f t="shared" si="6"/>
        <v>0.24761956000930599</v>
      </c>
      <c r="L160" s="24">
        <v>7440000</v>
      </c>
      <c r="M160" s="24">
        <f t="shared" si="5"/>
        <v>41.87021651066447</v>
      </c>
      <c r="N160" s="120">
        <f t="shared" si="7"/>
        <v>27027.446817155636</v>
      </c>
    </row>
    <row r="161" spans="5:14" x14ac:dyDescent="0.25">
      <c r="E161" s="23" t="s">
        <v>95</v>
      </c>
      <c r="F161" s="24">
        <v>100</v>
      </c>
      <c r="G161" s="24">
        <v>40000</v>
      </c>
      <c r="H161" s="642">
        <v>44000</v>
      </c>
      <c r="I161" s="43">
        <v>177691.94</v>
      </c>
      <c r="J161" s="256">
        <f t="shared" si="4"/>
        <v>0.2251086909175509</v>
      </c>
      <c r="K161" s="256">
        <f t="shared" si="6"/>
        <v>0.24761956000930599</v>
      </c>
      <c r="L161" s="24">
        <v>4000000</v>
      </c>
      <c r="M161" s="24">
        <f t="shared" si="5"/>
        <v>22.51086909175509</v>
      </c>
      <c r="N161" s="120">
        <f t="shared" si="7"/>
        <v>27049.957686247391</v>
      </c>
    </row>
    <row r="162" spans="5:14" x14ac:dyDescent="0.25">
      <c r="E162" s="23" t="s">
        <v>95</v>
      </c>
      <c r="F162" s="24">
        <v>700</v>
      </c>
      <c r="G162" s="24">
        <v>42000</v>
      </c>
      <c r="H162" s="642">
        <v>44000</v>
      </c>
      <c r="I162" s="43">
        <v>177691.94</v>
      </c>
      <c r="J162" s="256">
        <f t="shared" si="4"/>
        <v>0.23636412546342844</v>
      </c>
      <c r="K162" s="256">
        <f t="shared" si="6"/>
        <v>0.24761956000930599</v>
      </c>
      <c r="L162" s="24">
        <v>29400000</v>
      </c>
      <c r="M162" s="24">
        <f t="shared" si="5"/>
        <v>165.45488782439992</v>
      </c>
      <c r="N162" s="120">
        <f t="shared" si="7"/>
        <v>27215.41257407179</v>
      </c>
    </row>
    <row r="163" spans="5:14" x14ac:dyDescent="0.25">
      <c r="E163" s="23" t="s">
        <v>95</v>
      </c>
      <c r="F163" s="24">
        <v>214</v>
      </c>
      <c r="G163" s="24">
        <v>40000</v>
      </c>
      <c r="H163" s="642">
        <v>44000</v>
      </c>
      <c r="I163" s="43">
        <v>177691.94</v>
      </c>
      <c r="J163" s="256">
        <f t="shared" si="4"/>
        <v>0.2251086909175509</v>
      </c>
      <c r="K163" s="256">
        <f t="shared" si="6"/>
        <v>0.24761956000930599</v>
      </c>
      <c r="L163" s="24">
        <v>8560000</v>
      </c>
      <c r="M163" s="24">
        <f t="shared" si="5"/>
        <v>48.173259856355891</v>
      </c>
      <c r="N163" s="120">
        <f t="shared" si="7"/>
        <v>27263.585833928148</v>
      </c>
    </row>
    <row r="164" spans="5:14" x14ac:dyDescent="0.25">
      <c r="E164" s="23" t="s">
        <v>96</v>
      </c>
      <c r="F164" s="24">
        <v>500</v>
      </c>
      <c r="G164" s="24">
        <v>40000</v>
      </c>
      <c r="H164" s="642">
        <v>50000</v>
      </c>
      <c r="I164" s="43">
        <v>195003.91</v>
      </c>
      <c r="J164" s="256">
        <f t="shared" si="4"/>
        <v>0.20512409212717836</v>
      </c>
      <c r="K164" s="256">
        <f t="shared" si="6"/>
        <v>0.25640511515897296</v>
      </c>
      <c r="L164" s="24">
        <v>20000000</v>
      </c>
      <c r="M164" s="24">
        <f t="shared" si="5"/>
        <v>102.56204606358918</v>
      </c>
      <c r="N164" s="120">
        <f t="shared" si="7"/>
        <v>27366.147879991739</v>
      </c>
    </row>
    <row r="165" spans="5:14" x14ac:dyDescent="0.25">
      <c r="E165" s="23" t="s">
        <v>96</v>
      </c>
      <c r="F165" s="24">
        <v>500</v>
      </c>
      <c r="G165" s="24">
        <v>40000</v>
      </c>
      <c r="H165" s="642">
        <v>50000</v>
      </c>
      <c r="I165" s="43">
        <v>195003.91</v>
      </c>
      <c r="J165" s="256">
        <f t="shared" si="4"/>
        <v>0.20512409212717836</v>
      </c>
      <c r="K165" s="256">
        <f t="shared" si="6"/>
        <v>0.25640511515897296</v>
      </c>
      <c r="L165" s="24">
        <v>20000000</v>
      </c>
      <c r="M165" s="24">
        <f t="shared" si="5"/>
        <v>102.56204606358918</v>
      </c>
      <c r="N165" s="120">
        <f t="shared" si="7"/>
        <v>27468.70992605533</v>
      </c>
    </row>
    <row r="166" spans="5:14" x14ac:dyDescent="0.25">
      <c r="E166" s="23" t="s">
        <v>96</v>
      </c>
      <c r="F166" s="24">
        <v>500</v>
      </c>
      <c r="G166" s="24">
        <v>40000</v>
      </c>
      <c r="H166" s="642">
        <v>50000</v>
      </c>
      <c r="I166" s="43">
        <v>195003.91</v>
      </c>
      <c r="J166" s="256">
        <f t="shared" si="4"/>
        <v>0.20512409212717836</v>
      </c>
      <c r="K166" s="256">
        <f t="shared" si="6"/>
        <v>0.25640511515897296</v>
      </c>
      <c r="L166" s="24">
        <v>20000000</v>
      </c>
      <c r="M166" s="24">
        <f t="shared" si="5"/>
        <v>102.56204606358918</v>
      </c>
      <c r="N166" s="120">
        <f t="shared" si="7"/>
        <v>27571.271972118921</v>
      </c>
    </row>
    <row r="167" spans="5:14" x14ac:dyDescent="0.25">
      <c r="E167" s="23" t="s">
        <v>96</v>
      </c>
      <c r="F167" s="24">
        <v>94</v>
      </c>
      <c r="G167" s="24">
        <v>44800</v>
      </c>
      <c r="H167" s="642">
        <v>50000</v>
      </c>
      <c r="I167" s="43">
        <v>195003.91</v>
      </c>
      <c r="J167" s="256">
        <f t="shared" si="4"/>
        <v>0.22973898318243977</v>
      </c>
      <c r="K167" s="256">
        <f t="shared" si="6"/>
        <v>0.25640511515897296</v>
      </c>
      <c r="L167" s="24">
        <v>4211200</v>
      </c>
      <c r="M167" s="24">
        <f t="shared" si="5"/>
        <v>21.595464419149337</v>
      </c>
      <c r="N167" s="120">
        <f t="shared" si="7"/>
        <v>27592.867436538068</v>
      </c>
    </row>
    <row r="168" spans="5:14" x14ac:dyDescent="0.25">
      <c r="E168" s="23" t="s">
        <v>96</v>
      </c>
      <c r="F168" s="24">
        <v>75</v>
      </c>
      <c r="G168" s="24">
        <v>45000</v>
      </c>
      <c r="H168" s="642">
        <v>50000</v>
      </c>
      <c r="I168" s="43">
        <v>195003.91</v>
      </c>
      <c r="J168" s="256">
        <f t="shared" si="4"/>
        <v>0.23076460364307566</v>
      </c>
      <c r="K168" s="256">
        <f t="shared" si="6"/>
        <v>0.25640511515897296</v>
      </c>
      <c r="L168" s="24">
        <v>3375000</v>
      </c>
      <c r="M168" s="24">
        <f t="shared" si="5"/>
        <v>17.307345273230673</v>
      </c>
      <c r="N168" s="120">
        <f t="shared" si="7"/>
        <v>27610.1747818113</v>
      </c>
    </row>
    <row r="169" spans="5:14" x14ac:dyDescent="0.25">
      <c r="E169" s="23" t="s">
        <v>96</v>
      </c>
      <c r="F169" s="24">
        <v>322</v>
      </c>
      <c r="G169" s="24">
        <v>45000</v>
      </c>
      <c r="H169" s="642">
        <v>50000</v>
      </c>
      <c r="I169" s="43">
        <v>195003.91</v>
      </c>
      <c r="J169" s="256">
        <f t="shared" si="4"/>
        <v>0.23076460364307566</v>
      </c>
      <c r="K169" s="256">
        <f t="shared" si="6"/>
        <v>0.25640511515897296</v>
      </c>
      <c r="L169" s="24">
        <v>14490000</v>
      </c>
      <c r="M169" s="24">
        <f t="shared" si="5"/>
        <v>74.306202373070363</v>
      </c>
      <c r="N169" s="120">
        <f t="shared" si="7"/>
        <v>27684.480984184371</v>
      </c>
    </row>
    <row r="170" spans="5:14" x14ac:dyDescent="0.25">
      <c r="E170" s="23" t="s">
        <v>19</v>
      </c>
      <c r="F170" s="24">
        <v>168</v>
      </c>
      <c r="G170" s="24">
        <v>45000</v>
      </c>
      <c r="H170" s="642">
        <v>50000</v>
      </c>
      <c r="I170" s="43">
        <v>182499.03</v>
      </c>
      <c r="J170" s="256">
        <f t="shared" si="4"/>
        <v>0.24657665303755313</v>
      </c>
      <c r="K170" s="256">
        <f t="shared" si="6"/>
        <v>0.27397405893061461</v>
      </c>
      <c r="L170" s="24">
        <v>7560000</v>
      </c>
      <c r="M170" s="24">
        <f t="shared" si="5"/>
        <v>41.424877710308927</v>
      </c>
      <c r="N170" s="120">
        <f t="shared" si="7"/>
        <v>27725.90586189468</v>
      </c>
    </row>
    <row r="171" spans="5:14" x14ac:dyDescent="0.25">
      <c r="E171" s="23" t="s">
        <v>19</v>
      </c>
      <c r="F171" s="24">
        <v>4</v>
      </c>
      <c r="G171" s="24">
        <v>45000</v>
      </c>
      <c r="H171" s="642">
        <v>50000</v>
      </c>
      <c r="I171" s="43">
        <v>182499.03</v>
      </c>
      <c r="J171" s="256">
        <f t="shared" si="4"/>
        <v>0.24657665303755313</v>
      </c>
      <c r="K171" s="256">
        <f t="shared" si="6"/>
        <v>0.27397405893061461</v>
      </c>
      <c r="L171" s="24">
        <v>180000</v>
      </c>
      <c r="M171" s="24">
        <f t="shared" si="5"/>
        <v>0.98630661215021254</v>
      </c>
      <c r="N171" s="120">
        <f t="shared" si="7"/>
        <v>27726.892168506831</v>
      </c>
    </row>
    <row r="172" spans="5:14" x14ac:dyDescent="0.25">
      <c r="E172" s="23" t="s">
        <v>20</v>
      </c>
      <c r="F172" s="24">
        <v>101</v>
      </c>
      <c r="G172" s="24">
        <v>49900</v>
      </c>
      <c r="H172" s="642">
        <v>50000</v>
      </c>
      <c r="I172" s="43">
        <v>186027.48</v>
      </c>
      <c r="J172" s="256">
        <f t="shared" si="4"/>
        <v>0.26823993960462184</v>
      </c>
      <c r="K172" s="256">
        <f t="shared" si="6"/>
        <v>0.26877749459380945</v>
      </c>
      <c r="L172" s="24">
        <v>5039900</v>
      </c>
      <c r="M172" s="24">
        <f t="shared" si="5"/>
        <v>27.092233900066805</v>
      </c>
      <c r="N172" s="120">
        <f t="shared" si="7"/>
        <v>27753.984402406899</v>
      </c>
    </row>
    <row r="173" spans="5:14" x14ac:dyDescent="0.25">
      <c r="E173" s="23" t="s">
        <v>20</v>
      </c>
      <c r="F173" s="24">
        <v>399</v>
      </c>
      <c r="G173" s="24">
        <v>49900</v>
      </c>
      <c r="H173" s="642">
        <v>50000</v>
      </c>
      <c r="I173" s="43">
        <v>186027.48</v>
      </c>
      <c r="J173" s="256">
        <f t="shared" si="4"/>
        <v>0.26823993960462184</v>
      </c>
      <c r="K173" s="256">
        <f t="shared" si="6"/>
        <v>0.26877749459380945</v>
      </c>
      <c r="L173" s="24">
        <v>19910100</v>
      </c>
      <c r="M173" s="24">
        <f t="shared" si="5"/>
        <v>107.02773590224412</v>
      </c>
      <c r="N173" s="120">
        <f t="shared" si="7"/>
        <v>27861.012138309143</v>
      </c>
    </row>
    <row r="174" spans="5:14" x14ac:dyDescent="0.25">
      <c r="E174" s="23" t="s">
        <v>20</v>
      </c>
      <c r="F174" s="24">
        <v>250</v>
      </c>
      <c r="G174" s="24">
        <v>49900</v>
      </c>
      <c r="H174" s="642">
        <v>50000</v>
      </c>
      <c r="I174" s="43">
        <v>186027.48</v>
      </c>
      <c r="J174" s="256">
        <f t="shared" si="4"/>
        <v>0.26823993960462184</v>
      </c>
      <c r="K174" s="256">
        <f t="shared" si="6"/>
        <v>0.26877749459380945</v>
      </c>
      <c r="L174" s="24">
        <v>12475000</v>
      </c>
      <c r="M174" s="24">
        <f t="shared" si="5"/>
        <v>67.05998490115546</v>
      </c>
      <c r="N174" s="120">
        <f t="shared" si="7"/>
        <v>27928.072123210299</v>
      </c>
    </row>
    <row r="175" spans="5:14" x14ac:dyDescent="0.25">
      <c r="E175" s="23" t="s">
        <v>20</v>
      </c>
      <c r="F175" s="24">
        <v>351</v>
      </c>
      <c r="G175" s="24">
        <v>49900</v>
      </c>
      <c r="H175" s="642">
        <v>50000</v>
      </c>
      <c r="I175" s="43">
        <v>186027.48</v>
      </c>
      <c r="J175" s="256">
        <f t="shared" si="4"/>
        <v>0.26823993960462184</v>
      </c>
      <c r="K175" s="256">
        <f t="shared" si="6"/>
        <v>0.26877749459380945</v>
      </c>
      <c r="L175" s="24">
        <v>17514900</v>
      </c>
      <c r="M175" s="24">
        <f t="shared" si="5"/>
        <v>94.152218801222261</v>
      </c>
      <c r="N175" s="120">
        <f t="shared" si="7"/>
        <v>28022.224342011519</v>
      </c>
    </row>
    <row r="176" spans="5:14" x14ac:dyDescent="0.25">
      <c r="E176" s="23" t="s">
        <v>123</v>
      </c>
      <c r="F176" s="24">
        <v>894</v>
      </c>
      <c r="G176" s="24">
        <v>49900</v>
      </c>
      <c r="H176" s="642">
        <v>50000</v>
      </c>
      <c r="I176" s="43">
        <v>187704.89</v>
      </c>
      <c r="J176" s="256">
        <f t="shared" si="4"/>
        <v>0.26584283446211759</v>
      </c>
      <c r="K176" s="256">
        <f t="shared" si="6"/>
        <v>0.26637558563338437</v>
      </c>
      <c r="L176" s="24">
        <v>44610600</v>
      </c>
      <c r="M176" s="24">
        <f t="shared" si="5"/>
        <v>237.66349400913316</v>
      </c>
      <c r="N176" s="120">
        <f t="shared" si="7"/>
        <v>28259.887836020651</v>
      </c>
    </row>
    <row r="177" spans="5:14" x14ac:dyDescent="0.25">
      <c r="E177" s="23" t="s">
        <v>123</v>
      </c>
      <c r="F177" s="24">
        <v>50</v>
      </c>
      <c r="G177" s="24">
        <v>49900</v>
      </c>
      <c r="H177" s="642">
        <v>50000</v>
      </c>
      <c r="I177" s="43">
        <v>187704.89</v>
      </c>
      <c r="J177" s="256">
        <f t="shared" si="4"/>
        <v>0.26584283446211759</v>
      </c>
      <c r="K177" s="256">
        <f t="shared" si="6"/>
        <v>0.26637558563338437</v>
      </c>
      <c r="L177" s="24">
        <v>2495000</v>
      </c>
      <c r="M177" s="24">
        <f t="shared" si="5"/>
        <v>13.29214172310588</v>
      </c>
      <c r="N177" s="120">
        <f t="shared" si="7"/>
        <v>28273.179977743755</v>
      </c>
    </row>
    <row r="178" spans="5:14" x14ac:dyDescent="0.25">
      <c r="E178" s="23" t="s">
        <v>123</v>
      </c>
      <c r="F178" s="24">
        <v>56</v>
      </c>
      <c r="G178" s="24">
        <v>50000</v>
      </c>
      <c r="H178" s="642">
        <v>50000</v>
      </c>
      <c r="I178" s="43">
        <v>187704.89</v>
      </c>
      <c r="J178" s="256">
        <f t="shared" si="4"/>
        <v>0.26637558563338437</v>
      </c>
      <c r="K178" s="256">
        <f t="shared" si="6"/>
        <v>0.26637558563338437</v>
      </c>
      <c r="L178" s="24">
        <v>2800000</v>
      </c>
      <c r="M178" s="24">
        <f t="shared" si="5"/>
        <v>14.917032795469526</v>
      </c>
      <c r="N178" s="120">
        <f t="shared" si="7"/>
        <v>28288.097010539226</v>
      </c>
    </row>
    <row r="179" spans="5:14" x14ac:dyDescent="0.25">
      <c r="E179" s="23" t="s">
        <v>21</v>
      </c>
      <c r="F179" s="24">
        <v>694</v>
      </c>
      <c r="G179" s="24">
        <v>50000</v>
      </c>
      <c r="H179" s="642">
        <v>59999</v>
      </c>
      <c r="I179" s="43">
        <v>188021.12</v>
      </c>
      <c r="J179" s="256">
        <f t="shared" si="4"/>
        <v>0.26592757239186748</v>
      </c>
      <c r="K179" s="256">
        <f t="shared" si="6"/>
        <v>0.31910776831879312</v>
      </c>
      <c r="L179" s="24">
        <v>34700000</v>
      </c>
      <c r="M179" s="24">
        <f t="shared" si="5"/>
        <v>184.55373523995604</v>
      </c>
      <c r="N179" s="120">
        <f t="shared" si="7"/>
        <v>28472.650745779181</v>
      </c>
    </row>
    <row r="180" spans="5:14" x14ac:dyDescent="0.25">
      <c r="E180" s="23" t="s">
        <v>21</v>
      </c>
      <c r="F180" s="24">
        <v>100</v>
      </c>
      <c r="G180" s="24">
        <v>50000</v>
      </c>
      <c r="H180" s="642">
        <v>59999</v>
      </c>
      <c r="I180" s="43">
        <v>188021.12</v>
      </c>
      <c r="J180" s="256">
        <f t="shared" si="4"/>
        <v>0.26592757239186748</v>
      </c>
      <c r="K180" s="256">
        <f t="shared" si="6"/>
        <v>0.31910776831879312</v>
      </c>
      <c r="L180" s="24">
        <v>5000000</v>
      </c>
      <c r="M180" s="24">
        <f t="shared" si="5"/>
        <v>26.592757239186746</v>
      </c>
      <c r="N180" s="120">
        <f t="shared" si="7"/>
        <v>28499.24350301837</v>
      </c>
    </row>
    <row r="181" spans="5:14" x14ac:dyDescent="0.25">
      <c r="E181" s="23" t="s">
        <v>21</v>
      </c>
      <c r="F181" s="24">
        <v>10</v>
      </c>
      <c r="G181" s="24">
        <v>50000</v>
      </c>
      <c r="H181" s="642">
        <v>59999</v>
      </c>
      <c r="I181" s="43">
        <v>188021.12</v>
      </c>
      <c r="J181" s="256">
        <f t="shared" si="4"/>
        <v>0.26592757239186748</v>
      </c>
      <c r="K181" s="256">
        <f t="shared" si="6"/>
        <v>0.31910776831879312</v>
      </c>
      <c r="L181" s="24">
        <v>500000</v>
      </c>
      <c r="M181" s="24">
        <f t="shared" si="5"/>
        <v>2.6592757239186748</v>
      </c>
      <c r="N181" s="120">
        <f t="shared" si="7"/>
        <v>28501.902778742289</v>
      </c>
    </row>
    <row r="182" spans="5:14" x14ac:dyDescent="0.25">
      <c r="E182" s="23" t="s">
        <v>21</v>
      </c>
      <c r="F182" s="24">
        <v>300</v>
      </c>
      <c r="G182" s="24">
        <v>50000</v>
      </c>
      <c r="H182" s="642">
        <v>59999</v>
      </c>
      <c r="I182" s="43">
        <v>188021.12</v>
      </c>
      <c r="J182" s="256">
        <f t="shared" si="4"/>
        <v>0.26592757239186748</v>
      </c>
      <c r="K182" s="256">
        <f t="shared" si="6"/>
        <v>0.31910776831879312</v>
      </c>
      <c r="L182" s="24">
        <v>15000000</v>
      </c>
      <c r="M182" s="24">
        <f t="shared" si="5"/>
        <v>79.778271717560244</v>
      </c>
      <c r="N182" s="120">
        <f t="shared" si="7"/>
        <v>28581.681050459851</v>
      </c>
    </row>
    <row r="183" spans="5:14" x14ac:dyDescent="0.25">
      <c r="E183" s="23" t="s">
        <v>21</v>
      </c>
      <c r="F183" s="24">
        <v>1000</v>
      </c>
      <c r="G183" s="24">
        <v>50000</v>
      </c>
      <c r="H183" s="642">
        <v>59999</v>
      </c>
      <c r="I183" s="43">
        <v>188021.12</v>
      </c>
      <c r="J183" s="256">
        <f t="shared" si="4"/>
        <v>0.26592757239186748</v>
      </c>
      <c r="K183" s="256">
        <f t="shared" si="6"/>
        <v>0.31910776831879312</v>
      </c>
      <c r="L183" s="24">
        <v>50000000</v>
      </c>
      <c r="M183" s="24">
        <f t="shared" si="5"/>
        <v>265.9275723918675</v>
      </c>
      <c r="N183" s="120">
        <f t="shared" si="7"/>
        <v>28847.60862285172</v>
      </c>
    </row>
    <row r="184" spans="5:14" x14ac:dyDescent="0.25">
      <c r="E184" s="23" t="s">
        <v>21</v>
      </c>
      <c r="F184" s="24">
        <v>421</v>
      </c>
      <c r="G184" s="24">
        <v>50000</v>
      </c>
      <c r="H184" s="642">
        <v>59999</v>
      </c>
      <c r="I184" s="43">
        <v>188021.12</v>
      </c>
      <c r="J184" s="256">
        <f t="shared" si="4"/>
        <v>0.26592757239186748</v>
      </c>
      <c r="K184" s="256">
        <f t="shared" si="6"/>
        <v>0.31910776831879312</v>
      </c>
      <c r="L184" s="24">
        <v>21050000</v>
      </c>
      <c r="M184" s="24">
        <f t="shared" si="5"/>
        <v>111.95550797697621</v>
      </c>
      <c r="N184" s="120">
        <f t="shared" si="7"/>
        <v>28959.564130828698</v>
      </c>
    </row>
    <row r="185" spans="5:14" x14ac:dyDescent="0.25">
      <c r="E185" s="23" t="s">
        <v>22</v>
      </c>
      <c r="F185" s="24">
        <v>10</v>
      </c>
      <c r="G185" s="24">
        <v>47000</v>
      </c>
      <c r="H185" s="642">
        <v>50000</v>
      </c>
      <c r="I185" s="43">
        <v>188021.12</v>
      </c>
      <c r="J185" s="256">
        <f t="shared" si="4"/>
        <v>0.24997191804835542</v>
      </c>
      <c r="K185" s="256">
        <f t="shared" si="6"/>
        <v>0.26592757239186748</v>
      </c>
      <c r="L185" s="24">
        <v>470000</v>
      </c>
      <c r="M185" s="24">
        <f t="shared" si="5"/>
        <v>2.4997191804835541</v>
      </c>
      <c r="N185" s="120">
        <f t="shared" si="7"/>
        <v>28962.063850009181</v>
      </c>
    </row>
    <row r="186" spans="5:14" x14ac:dyDescent="0.25">
      <c r="E186" s="23" t="s">
        <v>26</v>
      </c>
      <c r="F186" s="24">
        <v>96</v>
      </c>
      <c r="G186" s="24">
        <v>47900</v>
      </c>
      <c r="H186" s="642">
        <v>50000</v>
      </c>
      <c r="I186" s="43">
        <v>205043.61</v>
      </c>
      <c r="J186" s="256">
        <f t="shared" si="4"/>
        <v>0.23360884057786538</v>
      </c>
      <c r="K186" s="256">
        <f t="shared" si="6"/>
        <v>0.24385056427752128</v>
      </c>
      <c r="L186" s="24">
        <v>4598400</v>
      </c>
      <c r="M186" s="24">
        <f t="shared" si="5"/>
        <v>22.426448695475077</v>
      </c>
      <c r="N186" s="120">
        <f t="shared" si="7"/>
        <v>28984.490298704655</v>
      </c>
    </row>
    <row r="187" spans="5:14" x14ac:dyDescent="0.25">
      <c r="E187" s="23" t="s">
        <v>26</v>
      </c>
      <c r="F187" s="24">
        <v>28</v>
      </c>
      <c r="G187" s="24">
        <v>49500</v>
      </c>
      <c r="H187" s="642">
        <v>50000</v>
      </c>
      <c r="I187" s="43">
        <v>205043.61</v>
      </c>
      <c r="J187" s="256">
        <f t="shared" si="4"/>
        <v>0.24141205863474605</v>
      </c>
      <c r="K187" s="256">
        <f t="shared" si="6"/>
        <v>0.24385056427752128</v>
      </c>
      <c r="L187" s="24">
        <v>1386000</v>
      </c>
      <c r="M187" s="24">
        <f t="shared" si="5"/>
        <v>6.7595376417728898</v>
      </c>
      <c r="N187" s="120">
        <f t="shared" si="7"/>
        <v>28991.249836346429</v>
      </c>
    </row>
    <row r="188" spans="5:14" x14ac:dyDescent="0.25">
      <c r="E188" s="23" t="s">
        <v>26</v>
      </c>
      <c r="F188" s="24">
        <v>500</v>
      </c>
      <c r="G188" s="24">
        <v>49500</v>
      </c>
      <c r="H188" s="642">
        <v>50000</v>
      </c>
      <c r="I188" s="43">
        <v>205043.61</v>
      </c>
      <c r="J188" s="256">
        <f t="shared" si="4"/>
        <v>0.24141205863474605</v>
      </c>
      <c r="K188" s="256">
        <f t="shared" si="6"/>
        <v>0.24385056427752128</v>
      </c>
      <c r="L188" s="24">
        <v>24750000</v>
      </c>
      <c r="M188" s="24">
        <f t="shared" si="5"/>
        <v>120.70602931737302</v>
      </c>
      <c r="N188" s="120">
        <f t="shared" si="7"/>
        <v>29111.955865663804</v>
      </c>
    </row>
    <row r="189" spans="5:14" x14ac:dyDescent="0.25">
      <c r="E189" s="23" t="s">
        <v>28</v>
      </c>
      <c r="F189" s="24">
        <v>1280</v>
      </c>
      <c r="G189" s="24">
        <v>47519.199999999997</v>
      </c>
      <c r="H189" s="642">
        <v>49499</v>
      </c>
      <c r="I189" s="43">
        <v>196711.05</v>
      </c>
      <c r="J189" s="256">
        <f t="shared" si="4"/>
        <v>0.24156853415199603</v>
      </c>
      <c r="K189" s="256">
        <f t="shared" si="6"/>
        <v>0.25163304247524482</v>
      </c>
      <c r="L189" s="24">
        <v>60824576</v>
      </c>
      <c r="M189" s="24">
        <f t="shared" si="5"/>
        <v>309.20772371455496</v>
      </c>
      <c r="N189" s="120">
        <f t="shared" si="7"/>
        <v>29421.16358937836</v>
      </c>
    </row>
    <row r="190" spans="5:14" x14ac:dyDescent="0.25">
      <c r="E190" s="23" t="s">
        <v>30</v>
      </c>
      <c r="F190" s="24">
        <v>200</v>
      </c>
      <c r="G190" s="24">
        <v>45500</v>
      </c>
      <c r="H190" s="642">
        <v>60000</v>
      </c>
      <c r="I190" s="43">
        <v>195802.81</v>
      </c>
      <c r="J190" s="256">
        <f t="shared" ref="J190:J253" si="8">G190/I190</f>
        <v>0.23237664464570248</v>
      </c>
      <c r="K190" s="256">
        <f t="shared" si="6"/>
        <v>0.30643074019213512</v>
      </c>
      <c r="L190" s="24">
        <v>9100000</v>
      </c>
      <c r="M190" s="24">
        <f t="shared" ref="M190:M253" si="9">L190/I190</f>
        <v>46.475328929140495</v>
      </c>
      <c r="N190" s="120">
        <f t="shared" si="7"/>
        <v>29467.638918307501</v>
      </c>
    </row>
    <row r="191" spans="5:14" x14ac:dyDescent="0.25">
      <c r="E191" s="23" t="s">
        <v>30</v>
      </c>
      <c r="F191" s="24">
        <v>300</v>
      </c>
      <c r="G191" s="24">
        <v>45500</v>
      </c>
      <c r="H191" s="642">
        <v>60000</v>
      </c>
      <c r="I191" s="43">
        <v>195802.81</v>
      </c>
      <c r="J191" s="256">
        <f t="shared" si="8"/>
        <v>0.23237664464570248</v>
      </c>
      <c r="K191" s="256">
        <f t="shared" si="6"/>
        <v>0.30643074019213512</v>
      </c>
      <c r="L191" s="24">
        <v>13650000</v>
      </c>
      <c r="M191" s="24">
        <f t="shared" si="9"/>
        <v>69.712993393710747</v>
      </c>
      <c r="N191" s="120">
        <f t="shared" si="7"/>
        <v>29537.351911701211</v>
      </c>
    </row>
    <row r="192" spans="5:14" x14ac:dyDescent="0.25">
      <c r="E192" s="23" t="s">
        <v>30</v>
      </c>
      <c r="F192" s="24">
        <v>500</v>
      </c>
      <c r="G192" s="24">
        <v>45500</v>
      </c>
      <c r="H192" s="642">
        <v>60000</v>
      </c>
      <c r="I192" s="43">
        <v>195802.81</v>
      </c>
      <c r="J192" s="256">
        <f t="shared" si="8"/>
        <v>0.23237664464570248</v>
      </c>
      <c r="K192" s="256">
        <f t="shared" si="6"/>
        <v>0.30643074019213512</v>
      </c>
      <c r="L192" s="24">
        <v>22750000</v>
      </c>
      <c r="M192" s="24">
        <f t="shared" si="9"/>
        <v>116.18832232285123</v>
      </c>
      <c r="N192" s="120">
        <f t="shared" si="7"/>
        <v>29653.540234024062</v>
      </c>
    </row>
    <row r="193" spans="5:14" x14ac:dyDescent="0.25">
      <c r="E193" s="23" t="s">
        <v>30</v>
      </c>
      <c r="F193" s="24">
        <v>500</v>
      </c>
      <c r="G193" s="24">
        <v>49500</v>
      </c>
      <c r="H193" s="642">
        <v>60000</v>
      </c>
      <c r="I193" s="43">
        <v>195802.81</v>
      </c>
      <c r="J193" s="256">
        <f t="shared" si="8"/>
        <v>0.2528053606585115</v>
      </c>
      <c r="K193" s="256">
        <f t="shared" si="6"/>
        <v>0.30643074019213512</v>
      </c>
      <c r="L193" s="24">
        <v>24750000</v>
      </c>
      <c r="M193" s="24">
        <f t="shared" si="9"/>
        <v>126.40268032925574</v>
      </c>
      <c r="N193" s="120">
        <f t="shared" si="7"/>
        <v>29779.942914353316</v>
      </c>
    </row>
    <row r="194" spans="5:14" x14ac:dyDescent="0.25">
      <c r="E194" s="23" t="s">
        <v>30</v>
      </c>
      <c r="F194" s="24">
        <v>500</v>
      </c>
      <c r="G194" s="24">
        <v>49500</v>
      </c>
      <c r="H194" s="642">
        <v>60000</v>
      </c>
      <c r="I194" s="43">
        <v>195802.81</v>
      </c>
      <c r="J194" s="256">
        <f t="shared" si="8"/>
        <v>0.2528053606585115</v>
      </c>
      <c r="K194" s="256">
        <f t="shared" si="6"/>
        <v>0.30643074019213512</v>
      </c>
      <c r="L194" s="24">
        <v>24750000</v>
      </c>
      <c r="M194" s="24">
        <f t="shared" si="9"/>
        <v>126.40268032925574</v>
      </c>
      <c r="N194" s="120">
        <f t="shared" si="7"/>
        <v>29906.345594682571</v>
      </c>
    </row>
    <row r="195" spans="5:14" x14ac:dyDescent="0.25">
      <c r="E195" s="23" t="s">
        <v>30</v>
      </c>
      <c r="F195" s="24">
        <v>100</v>
      </c>
      <c r="G195" s="24">
        <v>49940</v>
      </c>
      <c r="H195" s="642">
        <v>60000</v>
      </c>
      <c r="I195" s="43">
        <v>195802.81</v>
      </c>
      <c r="J195" s="256">
        <f t="shared" si="8"/>
        <v>0.25505251941992046</v>
      </c>
      <c r="K195" s="256">
        <f t="shared" ref="K195:K258" si="10">H195/I195</f>
        <v>0.30643074019213512</v>
      </c>
      <c r="L195" s="24">
        <v>4994000</v>
      </c>
      <c r="M195" s="24">
        <f t="shared" si="9"/>
        <v>25.50525194199205</v>
      </c>
      <c r="N195" s="120">
        <f t="shared" si="7"/>
        <v>29931.850846624562</v>
      </c>
    </row>
    <row r="196" spans="5:14" x14ac:dyDescent="0.25">
      <c r="E196" s="23" t="s">
        <v>30</v>
      </c>
      <c r="F196" s="24">
        <v>10</v>
      </c>
      <c r="G196" s="24">
        <v>50000</v>
      </c>
      <c r="H196" s="642">
        <v>60000</v>
      </c>
      <c r="I196" s="43">
        <v>195802.81</v>
      </c>
      <c r="J196" s="256">
        <f t="shared" si="8"/>
        <v>0.25535895016011262</v>
      </c>
      <c r="K196" s="256">
        <f t="shared" si="10"/>
        <v>0.30643074019213512</v>
      </c>
      <c r="L196" s="24">
        <v>500000</v>
      </c>
      <c r="M196" s="24">
        <f t="shared" si="9"/>
        <v>2.5535895016011261</v>
      </c>
      <c r="N196" s="120">
        <f t="shared" ref="N196:N259" si="11">N195+M196</f>
        <v>29934.404436126162</v>
      </c>
    </row>
    <row r="197" spans="5:14" x14ac:dyDescent="0.25">
      <c r="E197" s="23" t="s">
        <v>34</v>
      </c>
      <c r="F197" s="24">
        <v>250</v>
      </c>
      <c r="G197" s="24">
        <v>69000</v>
      </c>
      <c r="H197" s="642">
        <v>68000</v>
      </c>
      <c r="I197" s="43">
        <v>195003.91</v>
      </c>
      <c r="J197" s="256">
        <f t="shared" si="8"/>
        <v>0.35383905891938267</v>
      </c>
      <c r="K197" s="256">
        <f t="shared" si="10"/>
        <v>0.34871095661620322</v>
      </c>
      <c r="L197" s="24">
        <v>17267250</v>
      </c>
      <c r="M197" s="24">
        <f t="shared" si="9"/>
        <v>88.548224494575521</v>
      </c>
      <c r="N197" s="120">
        <f t="shared" si="11"/>
        <v>30022.952660620736</v>
      </c>
    </row>
    <row r="198" spans="5:14" x14ac:dyDescent="0.25">
      <c r="E198" s="23" t="s">
        <v>35</v>
      </c>
      <c r="F198" s="24">
        <v>100</v>
      </c>
      <c r="G198" s="24">
        <v>71000</v>
      </c>
      <c r="H198" s="642">
        <v>65000</v>
      </c>
      <c r="I198" s="43">
        <v>198401.62</v>
      </c>
      <c r="J198" s="256">
        <f t="shared" si="8"/>
        <v>0.35785998118362139</v>
      </c>
      <c r="K198" s="256">
        <f t="shared" si="10"/>
        <v>0.32761829263289283</v>
      </c>
      <c r="L198" s="24">
        <v>7107100</v>
      </c>
      <c r="M198" s="24">
        <f t="shared" si="9"/>
        <v>35.821784116480501</v>
      </c>
      <c r="N198" s="120">
        <f t="shared" si="11"/>
        <v>30058.774444737217</v>
      </c>
    </row>
    <row r="199" spans="5:14" x14ac:dyDescent="0.25">
      <c r="E199" s="23" t="s">
        <v>35</v>
      </c>
      <c r="F199" s="24">
        <v>988</v>
      </c>
      <c r="G199" s="24">
        <v>70000</v>
      </c>
      <c r="H199" s="642">
        <v>65000</v>
      </c>
      <c r="I199" s="43">
        <v>198401.62</v>
      </c>
      <c r="J199" s="256">
        <f t="shared" si="8"/>
        <v>0.35281969975849997</v>
      </c>
      <c r="K199" s="256">
        <f t="shared" si="10"/>
        <v>0.32761829263289283</v>
      </c>
      <c r="L199" s="24">
        <v>69229160</v>
      </c>
      <c r="M199" s="24">
        <f t="shared" si="9"/>
        <v>348.93444922475936</v>
      </c>
      <c r="N199" s="120">
        <f t="shared" si="11"/>
        <v>30407.708893961975</v>
      </c>
    </row>
    <row r="200" spans="5:14" x14ac:dyDescent="0.25">
      <c r="E200" s="23" t="s">
        <v>35</v>
      </c>
      <c r="F200" s="24">
        <v>250</v>
      </c>
      <c r="G200" s="24">
        <v>63000</v>
      </c>
      <c r="H200" s="642">
        <v>65000</v>
      </c>
      <c r="I200" s="43">
        <v>198401.62</v>
      </c>
      <c r="J200" s="256">
        <f t="shared" si="8"/>
        <v>0.31753772978264999</v>
      </c>
      <c r="K200" s="256">
        <f t="shared" si="10"/>
        <v>0.32761829263289283</v>
      </c>
      <c r="L200" s="24">
        <v>15765750</v>
      </c>
      <c r="M200" s="24">
        <f t="shared" si="9"/>
        <v>79.463816878108148</v>
      </c>
      <c r="N200" s="120">
        <f t="shared" si="11"/>
        <v>30487.172710840085</v>
      </c>
    </row>
    <row r="201" spans="5:14" x14ac:dyDescent="0.25">
      <c r="E201" s="23" t="s">
        <v>35</v>
      </c>
      <c r="F201" s="24">
        <v>40</v>
      </c>
      <c r="G201" s="24">
        <v>63000</v>
      </c>
      <c r="H201" s="642">
        <v>65000</v>
      </c>
      <c r="I201" s="43">
        <v>198401.62</v>
      </c>
      <c r="J201" s="256">
        <f t="shared" si="8"/>
        <v>0.31753772978264999</v>
      </c>
      <c r="K201" s="256">
        <f t="shared" si="10"/>
        <v>0.32761829263289283</v>
      </c>
      <c r="L201" s="24">
        <v>2522520</v>
      </c>
      <c r="M201" s="24">
        <f t="shared" si="9"/>
        <v>12.714210700497304</v>
      </c>
      <c r="N201" s="120">
        <f t="shared" si="11"/>
        <v>30499.886921540583</v>
      </c>
    </row>
    <row r="202" spans="5:14" x14ac:dyDescent="0.25">
      <c r="E202" s="23" t="s">
        <v>38</v>
      </c>
      <c r="F202" s="24">
        <v>197</v>
      </c>
      <c r="G202" s="24">
        <v>60000</v>
      </c>
      <c r="H202" s="642">
        <v>68500</v>
      </c>
      <c r="I202" s="43">
        <v>208612.29</v>
      </c>
      <c r="J202" s="256">
        <f t="shared" si="8"/>
        <v>0.28761488596860713</v>
      </c>
      <c r="K202" s="256">
        <f t="shared" si="10"/>
        <v>0.32836032814749311</v>
      </c>
      <c r="L202" s="24">
        <v>11831820</v>
      </c>
      <c r="M202" s="24">
        <f t="shared" si="9"/>
        <v>56.716792668351417</v>
      </c>
      <c r="N202" s="120">
        <f t="shared" si="11"/>
        <v>30556.603714208934</v>
      </c>
    </row>
    <row r="203" spans="5:14" x14ac:dyDescent="0.25">
      <c r="E203" s="23" t="s">
        <v>97</v>
      </c>
      <c r="F203" s="24">
        <v>470</v>
      </c>
      <c r="G203" s="24">
        <v>60000</v>
      </c>
      <c r="H203" s="642">
        <v>68395</v>
      </c>
      <c r="I203" s="43">
        <v>205712.82</v>
      </c>
      <c r="J203" s="256">
        <f t="shared" si="8"/>
        <v>0.29166874480647342</v>
      </c>
      <c r="K203" s="256">
        <f t="shared" si="10"/>
        <v>0.33247806335064578</v>
      </c>
      <c r="L203" s="24">
        <v>28228200</v>
      </c>
      <c r="M203" s="24">
        <f t="shared" si="9"/>
        <v>137.22139436910155</v>
      </c>
      <c r="N203" s="120">
        <f t="shared" si="11"/>
        <v>30693.825108578036</v>
      </c>
    </row>
    <row r="204" spans="5:14" x14ac:dyDescent="0.25">
      <c r="E204" s="23" t="s">
        <v>97</v>
      </c>
      <c r="F204" s="24">
        <v>100</v>
      </c>
      <c r="G204" s="24">
        <v>60000</v>
      </c>
      <c r="H204" s="642">
        <v>68395</v>
      </c>
      <c r="I204" s="43">
        <v>205712.82</v>
      </c>
      <c r="J204" s="256">
        <f t="shared" si="8"/>
        <v>0.29166874480647342</v>
      </c>
      <c r="K204" s="256">
        <f t="shared" si="10"/>
        <v>0.33247806335064578</v>
      </c>
      <c r="L204" s="24">
        <v>6006000</v>
      </c>
      <c r="M204" s="24">
        <f t="shared" si="9"/>
        <v>29.196041355127988</v>
      </c>
      <c r="N204" s="120">
        <f t="shared" si="11"/>
        <v>30723.021149933164</v>
      </c>
    </row>
    <row r="205" spans="5:14" x14ac:dyDescent="0.25">
      <c r="E205" s="23" t="s">
        <v>98</v>
      </c>
      <c r="F205" s="24">
        <v>207</v>
      </c>
      <c r="G205" s="24">
        <v>60000</v>
      </c>
      <c r="H205" s="642">
        <v>67999</v>
      </c>
      <c r="I205" s="43">
        <v>205018.91</v>
      </c>
      <c r="J205" s="256">
        <f t="shared" si="8"/>
        <v>0.29265593110411131</v>
      </c>
      <c r="K205" s="256">
        <f t="shared" si="10"/>
        <v>0.3316718443191411</v>
      </c>
      <c r="L205" s="24">
        <v>12432420</v>
      </c>
      <c r="M205" s="24">
        <f t="shared" si="9"/>
        <v>60.64035751628959</v>
      </c>
      <c r="N205" s="120">
        <f t="shared" si="11"/>
        <v>30783.661507449455</v>
      </c>
    </row>
    <row r="206" spans="5:14" x14ac:dyDescent="0.25">
      <c r="E206" s="23" t="s">
        <v>98</v>
      </c>
      <c r="F206" s="24">
        <v>150</v>
      </c>
      <c r="G206" s="24">
        <v>60000</v>
      </c>
      <c r="H206" s="642">
        <v>67999</v>
      </c>
      <c r="I206" s="43">
        <v>205018.91</v>
      </c>
      <c r="J206" s="256">
        <f t="shared" si="8"/>
        <v>0.29265593110411131</v>
      </c>
      <c r="K206" s="256">
        <f t="shared" si="10"/>
        <v>0.3316718443191411</v>
      </c>
      <c r="L206" s="24">
        <v>9009000</v>
      </c>
      <c r="M206" s="24">
        <f t="shared" si="9"/>
        <v>43.942288055282312</v>
      </c>
      <c r="N206" s="120">
        <f t="shared" si="11"/>
        <v>30827.603795504736</v>
      </c>
    </row>
    <row r="207" spans="5:14" x14ac:dyDescent="0.25">
      <c r="E207" s="23" t="s">
        <v>124</v>
      </c>
      <c r="F207" s="24">
        <v>20</v>
      </c>
      <c r="G207" s="24">
        <v>58500</v>
      </c>
      <c r="H207" s="642">
        <v>63000</v>
      </c>
      <c r="I207" s="43">
        <v>205110.83</v>
      </c>
      <c r="J207" s="256">
        <f t="shared" si="8"/>
        <v>0.28521165849701846</v>
      </c>
      <c r="K207" s="256">
        <f t="shared" si="10"/>
        <v>0.30715101684294294</v>
      </c>
      <c r="L207" s="24">
        <v>1171170</v>
      </c>
      <c r="M207" s="24">
        <f t="shared" si="9"/>
        <v>5.7099374031103087</v>
      </c>
      <c r="N207" s="120">
        <f t="shared" si="11"/>
        <v>30833.313732907845</v>
      </c>
    </row>
    <row r="208" spans="5:14" x14ac:dyDescent="0.25">
      <c r="E208" s="23" t="s">
        <v>40</v>
      </c>
      <c r="F208" s="24">
        <v>200</v>
      </c>
      <c r="G208" s="24">
        <v>60000</v>
      </c>
      <c r="H208" s="642">
        <v>65000</v>
      </c>
      <c r="I208" s="43">
        <v>217204.37</v>
      </c>
      <c r="J208" s="256">
        <f t="shared" si="8"/>
        <v>0.27623753610482149</v>
      </c>
      <c r="K208" s="256">
        <f t="shared" si="10"/>
        <v>0.29925733078022326</v>
      </c>
      <c r="L208" s="24">
        <v>12012000</v>
      </c>
      <c r="M208" s="24">
        <f t="shared" si="9"/>
        <v>55.302754728185256</v>
      </c>
      <c r="N208" s="120">
        <f t="shared" si="11"/>
        <v>30888.616487636031</v>
      </c>
    </row>
    <row r="209" spans="5:14" x14ac:dyDescent="0.25">
      <c r="E209" s="23" t="s">
        <v>41</v>
      </c>
      <c r="F209" s="24">
        <v>3</v>
      </c>
      <c r="G209" s="24">
        <v>60000</v>
      </c>
      <c r="H209" s="642">
        <v>69599</v>
      </c>
      <c r="I209" s="43">
        <v>223071.1</v>
      </c>
      <c r="J209" s="256">
        <f t="shared" si="8"/>
        <v>0.26897253835212181</v>
      </c>
      <c r="K209" s="256">
        <f t="shared" si="10"/>
        <v>0.31200366161282211</v>
      </c>
      <c r="L209" s="24">
        <v>180180.00099999999</v>
      </c>
      <c r="M209" s="24">
        <f t="shared" si="9"/>
        <v>0.80772453715429737</v>
      </c>
      <c r="N209" s="120">
        <f t="shared" si="11"/>
        <v>30889.424212173184</v>
      </c>
    </row>
    <row r="210" spans="5:14" x14ac:dyDescent="0.25">
      <c r="E210" s="23" t="s">
        <v>42</v>
      </c>
      <c r="F210" s="24">
        <v>200</v>
      </c>
      <c r="G210" s="24">
        <v>60000</v>
      </c>
      <c r="H210" s="642">
        <v>66500</v>
      </c>
      <c r="I210" s="43">
        <v>223071.1</v>
      </c>
      <c r="J210" s="256">
        <f t="shared" si="8"/>
        <v>0.26897253835212181</v>
      </c>
      <c r="K210" s="256">
        <f t="shared" si="10"/>
        <v>0.29811123000693501</v>
      </c>
      <c r="L210" s="24">
        <v>12012000</v>
      </c>
      <c r="M210" s="24">
        <f t="shared" si="9"/>
        <v>53.848302178094784</v>
      </c>
      <c r="N210" s="120">
        <f t="shared" si="11"/>
        <v>30943.27251435128</v>
      </c>
    </row>
    <row r="211" spans="5:14" x14ac:dyDescent="0.25">
      <c r="E211" s="23" t="s">
        <v>42</v>
      </c>
      <c r="F211" s="24">
        <v>40</v>
      </c>
      <c r="G211" s="24">
        <v>60000</v>
      </c>
      <c r="H211" s="642">
        <v>66500</v>
      </c>
      <c r="I211" s="43">
        <v>223071.1</v>
      </c>
      <c r="J211" s="256">
        <f t="shared" si="8"/>
        <v>0.26897253835212181</v>
      </c>
      <c r="K211" s="256">
        <f t="shared" si="10"/>
        <v>0.29811123000693501</v>
      </c>
      <c r="L211" s="24">
        <v>2402400</v>
      </c>
      <c r="M211" s="24">
        <f t="shared" si="9"/>
        <v>10.769660435618958</v>
      </c>
      <c r="N211" s="120">
        <f t="shared" si="11"/>
        <v>30954.0421747869</v>
      </c>
    </row>
    <row r="212" spans="5:14" x14ac:dyDescent="0.25">
      <c r="E212" s="23" t="s">
        <v>44</v>
      </c>
      <c r="F212" s="24">
        <v>51</v>
      </c>
      <c r="G212" s="24">
        <v>64985</v>
      </c>
      <c r="H212" s="642">
        <v>65000</v>
      </c>
      <c r="I212" s="43">
        <v>235012.53</v>
      </c>
      <c r="J212" s="256">
        <f t="shared" si="8"/>
        <v>0.2765171712333806</v>
      </c>
      <c r="K212" s="256">
        <f t="shared" si="10"/>
        <v>0.2765809976174462</v>
      </c>
      <c r="L212" s="24">
        <v>3317549.2349999999</v>
      </c>
      <c r="M212" s="24">
        <f t="shared" si="9"/>
        <v>14.116478108635313</v>
      </c>
      <c r="N212" s="120">
        <f t="shared" si="11"/>
        <v>30968.158652895534</v>
      </c>
    </row>
    <row r="213" spans="5:14" x14ac:dyDescent="0.25">
      <c r="E213" s="23" t="s">
        <v>44</v>
      </c>
      <c r="F213" s="24">
        <v>480</v>
      </c>
      <c r="G213" s="24">
        <v>64990</v>
      </c>
      <c r="H213" s="642">
        <v>65000</v>
      </c>
      <c r="I213" s="43">
        <v>235012.53</v>
      </c>
      <c r="J213" s="256">
        <f t="shared" si="8"/>
        <v>0.27653844669473582</v>
      </c>
      <c r="K213" s="256">
        <f t="shared" si="10"/>
        <v>0.2765809976174462</v>
      </c>
      <c r="L213" s="24">
        <v>31226395.199999999</v>
      </c>
      <c r="M213" s="24">
        <f t="shared" si="9"/>
        <v>132.87119286788666</v>
      </c>
      <c r="N213" s="120">
        <f t="shared" si="11"/>
        <v>31101.02984576342</v>
      </c>
    </row>
    <row r="214" spans="5:14" x14ac:dyDescent="0.25">
      <c r="E214" s="23" t="s">
        <v>44</v>
      </c>
      <c r="F214" s="24">
        <v>910</v>
      </c>
      <c r="G214" s="24">
        <v>65000</v>
      </c>
      <c r="H214" s="642">
        <v>65000</v>
      </c>
      <c r="I214" s="43">
        <v>235012.53</v>
      </c>
      <c r="J214" s="256">
        <f t="shared" si="8"/>
        <v>0.2765809976174462</v>
      </c>
      <c r="K214" s="256">
        <f t="shared" si="10"/>
        <v>0.2765809976174462</v>
      </c>
      <c r="L214" s="24">
        <v>59209150</v>
      </c>
      <c r="M214" s="24">
        <f t="shared" si="9"/>
        <v>251.9403965397079</v>
      </c>
      <c r="N214" s="120">
        <f t="shared" si="11"/>
        <v>31352.970242303127</v>
      </c>
    </row>
    <row r="215" spans="5:14" x14ac:dyDescent="0.25">
      <c r="E215" s="23" t="s">
        <v>44</v>
      </c>
      <c r="F215" s="24">
        <v>275</v>
      </c>
      <c r="G215" s="24">
        <v>65000</v>
      </c>
      <c r="H215" s="642">
        <v>65000</v>
      </c>
      <c r="I215" s="43">
        <v>235012.53</v>
      </c>
      <c r="J215" s="256">
        <f t="shared" si="8"/>
        <v>0.2765809976174462</v>
      </c>
      <c r="K215" s="256">
        <f t="shared" si="10"/>
        <v>0.2765809976174462</v>
      </c>
      <c r="L215" s="24">
        <v>17892875</v>
      </c>
      <c r="M215" s="24">
        <f t="shared" si="9"/>
        <v>76.135834119142501</v>
      </c>
      <c r="N215" s="120">
        <f t="shared" si="11"/>
        <v>31429.106076422268</v>
      </c>
    </row>
    <row r="216" spans="5:14" x14ac:dyDescent="0.25">
      <c r="E216" s="23" t="s">
        <v>46</v>
      </c>
      <c r="F216" s="24">
        <v>215</v>
      </c>
      <c r="G216" s="24">
        <v>65000</v>
      </c>
      <c r="H216" s="642">
        <v>67000</v>
      </c>
      <c r="I216" s="43">
        <v>252313.95</v>
      </c>
      <c r="J216" s="256">
        <f t="shared" si="8"/>
        <v>0.25761556188232954</v>
      </c>
      <c r="K216" s="256">
        <f t="shared" si="10"/>
        <v>0.26554219455563199</v>
      </c>
      <c r="L216" s="24">
        <v>13988975</v>
      </c>
      <c r="M216" s="24">
        <f t="shared" si="9"/>
        <v>55.442733150505546</v>
      </c>
      <c r="N216" s="120">
        <f t="shared" si="11"/>
        <v>31484.548809572774</v>
      </c>
    </row>
    <row r="217" spans="5:14" x14ac:dyDescent="0.25">
      <c r="E217" s="23" t="s">
        <v>46</v>
      </c>
      <c r="F217" s="24">
        <v>367</v>
      </c>
      <c r="G217" s="24">
        <v>65000</v>
      </c>
      <c r="H217" s="642">
        <v>67000</v>
      </c>
      <c r="I217" s="43">
        <v>252313.95</v>
      </c>
      <c r="J217" s="256">
        <f t="shared" si="8"/>
        <v>0.25761556188232954</v>
      </c>
      <c r="K217" s="256">
        <f t="shared" si="10"/>
        <v>0.26554219455563199</v>
      </c>
      <c r="L217" s="24">
        <v>23878855</v>
      </c>
      <c r="M217" s="24">
        <f t="shared" si="9"/>
        <v>94.639456122025749</v>
      </c>
      <c r="N217" s="120">
        <f t="shared" si="11"/>
        <v>31579.1882656948</v>
      </c>
    </row>
    <row r="218" spans="5:14" x14ac:dyDescent="0.25">
      <c r="E218" s="23" t="s">
        <v>46</v>
      </c>
      <c r="F218" s="24">
        <v>100</v>
      </c>
      <c r="G218" s="24">
        <v>65000</v>
      </c>
      <c r="H218" s="642">
        <v>67000</v>
      </c>
      <c r="I218" s="43">
        <v>252313.95</v>
      </c>
      <c r="J218" s="256">
        <f t="shared" si="8"/>
        <v>0.25761556188232954</v>
      </c>
      <c r="K218" s="256">
        <f t="shared" si="10"/>
        <v>0.26554219455563199</v>
      </c>
      <c r="L218" s="24">
        <v>6506500</v>
      </c>
      <c r="M218" s="24">
        <f t="shared" si="9"/>
        <v>25.787317744421184</v>
      </c>
      <c r="N218" s="120">
        <f t="shared" si="11"/>
        <v>31604.97558343922</v>
      </c>
    </row>
    <row r="219" spans="5:14" x14ac:dyDescent="0.25">
      <c r="E219" s="23" t="s">
        <v>46</v>
      </c>
      <c r="F219" s="24">
        <v>200</v>
      </c>
      <c r="G219" s="24">
        <v>65000</v>
      </c>
      <c r="H219" s="642">
        <v>67000</v>
      </c>
      <c r="I219" s="43">
        <v>252313.95</v>
      </c>
      <c r="J219" s="256">
        <f t="shared" si="8"/>
        <v>0.25761556188232954</v>
      </c>
      <c r="K219" s="256">
        <f t="shared" si="10"/>
        <v>0.26554219455563199</v>
      </c>
      <c r="L219" s="24">
        <v>13013000</v>
      </c>
      <c r="M219" s="24">
        <f t="shared" si="9"/>
        <v>51.574635488842368</v>
      </c>
      <c r="N219" s="120">
        <f t="shared" si="11"/>
        <v>31656.550218928063</v>
      </c>
    </row>
    <row r="220" spans="5:14" x14ac:dyDescent="0.25">
      <c r="E220" s="23" t="s">
        <v>99</v>
      </c>
      <c r="F220" s="24">
        <v>138</v>
      </c>
      <c r="G220" s="24">
        <v>66999</v>
      </c>
      <c r="H220" s="642">
        <v>72000</v>
      </c>
      <c r="I220" s="43">
        <v>258026.12</v>
      </c>
      <c r="J220" s="256">
        <f t="shared" si="8"/>
        <v>0.25965975847716505</v>
      </c>
      <c r="K220" s="256">
        <f t="shared" si="10"/>
        <v>0.27904151719213544</v>
      </c>
      <c r="L220" s="24">
        <v>9255107.8619999997</v>
      </c>
      <c r="M220" s="24">
        <f t="shared" si="9"/>
        <v>35.86887971651862</v>
      </c>
      <c r="N220" s="120">
        <f t="shared" si="11"/>
        <v>31692.419098644583</v>
      </c>
    </row>
    <row r="221" spans="5:14" x14ac:dyDescent="0.25">
      <c r="E221" s="23" t="s">
        <v>99</v>
      </c>
      <c r="F221" s="24">
        <v>134</v>
      </c>
      <c r="G221" s="24">
        <v>67000</v>
      </c>
      <c r="H221" s="642">
        <v>72000</v>
      </c>
      <c r="I221" s="43">
        <v>258026.12</v>
      </c>
      <c r="J221" s="256">
        <f t="shared" si="8"/>
        <v>0.25966363405379272</v>
      </c>
      <c r="K221" s="256">
        <f t="shared" si="10"/>
        <v>0.27904151719213544</v>
      </c>
      <c r="L221" s="24">
        <v>8986978</v>
      </c>
      <c r="M221" s="24">
        <f t="shared" si="9"/>
        <v>34.829721890171427</v>
      </c>
      <c r="N221" s="120">
        <f t="shared" si="11"/>
        <v>31727.248820534754</v>
      </c>
    </row>
    <row r="222" spans="5:14" x14ac:dyDescent="0.25">
      <c r="E222" s="23" t="s">
        <v>99</v>
      </c>
      <c r="F222" s="24">
        <v>366</v>
      </c>
      <c r="G222" s="24">
        <v>67000</v>
      </c>
      <c r="H222" s="642">
        <v>72000</v>
      </c>
      <c r="I222" s="43">
        <v>258026.12</v>
      </c>
      <c r="J222" s="256">
        <f t="shared" si="8"/>
        <v>0.25966363405379272</v>
      </c>
      <c r="K222" s="256">
        <f t="shared" si="10"/>
        <v>0.27904151719213544</v>
      </c>
      <c r="L222" s="24">
        <v>24546522</v>
      </c>
      <c r="M222" s="24">
        <f t="shared" si="9"/>
        <v>95.131926953751815</v>
      </c>
      <c r="N222" s="120">
        <f t="shared" si="11"/>
        <v>31822.380747488507</v>
      </c>
    </row>
    <row r="223" spans="5:14" x14ac:dyDescent="0.25">
      <c r="E223" s="23" t="s">
        <v>99</v>
      </c>
      <c r="F223" s="24">
        <v>2000</v>
      </c>
      <c r="G223" s="24">
        <v>67000</v>
      </c>
      <c r="H223" s="642">
        <v>72000</v>
      </c>
      <c r="I223" s="43">
        <v>258026.12</v>
      </c>
      <c r="J223" s="256">
        <f t="shared" si="8"/>
        <v>0.25966363405379272</v>
      </c>
      <c r="K223" s="256">
        <f t="shared" si="10"/>
        <v>0.27904151719213544</v>
      </c>
      <c r="L223" s="24">
        <v>134134000</v>
      </c>
      <c r="M223" s="24">
        <f t="shared" si="9"/>
        <v>519.84659537569303</v>
      </c>
      <c r="N223" s="120">
        <f t="shared" si="11"/>
        <v>32342.2273428642</v>
      </c>
    </row>
    <row r="224" spans="5:14" x14ac:dyDescent="0.25">
      <c r="E224" s="23" t="s">
        <v>99</v>
      </c>
      <c r="F224" s="24">
        <v>362</v>
      </c>
      <c r="G224" s="24">
        <v>67000</v>
      </c>
      <c r="H224" s="642">
        <v>72000</v>
      </c>
      <c r="I224" s="43">
        <v>258026.12</v>
      </c>
      <c r="J224" s="256">
        <f t="shared" si="8"/>
        <v>0.25966363405379272</v>
      </c>
      <c r="K224" s="256">
        <f t="shared" si="10"/>
        <v>0.27904151719213544</v>
      </c>
      <c r="L224" s="24">
        <v>24278254</v>
      </c>
      <c r="M224" s="24">
        <f t="shared" si="9"/>
        <v>94.092233763000436</v>
      </c>
      <c r="N224" s="120">
        <f t="shared" si="11"/>
        <v>32436.3195766272</v>
      </c>
    </row>
    <row r="225" spans="5:14" x14ac:dyDescent="0.25">
      <c r="E225" s="23" t="s">
        <v>99</v>
      </c>
      <c r="F225" s="24">
        <v>1000</v>
      </c>
      <c r="G225" s="24">
        <v>67000</v>
      </c>
      <c r="H225" s="642">
        <v>72000</v>
      </c>
      <c r="I225" s="43">
        <v>258026.12</v>
      </c>
      <c r="J225" s="256">
        <f t="shared" si="8"/>
        <v>0.25966363405379272</v>
      </c>
      <c r="K225" s="256">
        <f t="shared" si="10"/>
        <v>0.27904151719213544</v>
      </c>
      <c r="L225" s="24">
        <v>67067000</v>
      </c>
      <c r="M225" s="24">
        <f t="shared" si="9"/>
        <v>259.92329768784651</v>
      </c>
      <c r="N225" s="120">
        <f t="shared" si="11"/>
        <v>32696.242874315045</v>
      </c>
    </row>
    <row r="226" spans="5:14" x14ac:dyDescent="0.25">
      <c r="E226" s="23" t="s">
        <v>99</v>
      </c>
      <c r="F226" s="24">
        <v>2000</v>
      </c>
      <c r="G226" s="24">
        <v>67000</v>
      </c>
      <c r="H226" s="642">
        <v>72000</v>
      </c>
      <c r="I226" s="43">
        <v>258026.12</v>
      </c>
      <c r="J226" s="256">
        <f t="shared" si="8"/>
        <v>0.25966363405379272</v>
      </c>
      <c r="K226" s="256">
        <f t="shared" si="10"/>
        <v>0.27904151719213544</v>
      </c>
      <c r="L226" s="24">
        <v>134134000</v>
      </c>
      <c r="M226" s="24">
        <f t="shared" si="9"/>
        <v>519.84659537569303</v>
      </c>
      <c r="N226" s="120">
        <f t="shared" si="11"/>
        <v>33216.089469690734</v>
      </c>
    </row>
    <row r="227" spans="5:14" x14ac:dyDescent="0.25">
      <c r="E227" s="23" t="s">
        <v>47</v>
      </c>
      <c r="F227" s="24">
        <v>74</v>
      </c>
      <c r="G227" s="24">
        <v>70000</v>
      </c>
      <c r="H227" s="642">
        <v>76000</v>
      </c>
      <c r="I227" s="43">
        <v>258712.02</v>
      </c>
      <c r="J227" s="256">
        <f t="shared" si="8"/>
        <v>0.27057111610044249</v>
      </c>
      <c r="K227" s="256">
        <f t="shared" si="10"/>
        <v>0.29376292605190901</v>
      </c>
      <c r="L227" s="24">
        <v>5185180</v>
      </c>
      <c r="M227" s="24">
        <f t="shared" si="9"/>
        <v>20.042284854024178</v>
      </c>
      <c r="N227" s="120">
        <f t="shared" si="11"/>
        <v>33236.13175454476</v>
      </c>
    </row>
    <row r="228" spans="5:14" x14ac:dyDescent="0.25">
      <c r="E228" s="23" t="s">
        <v>47</v>
      </c>
      <c r="F228" s="24">
        <v>77</v>
      </c>
      <c r="G228" s="24">
        <v>70000</v>
      </c>
      <c r="H228" s="642">
        <v>76000</v>
      </c>
      <c r="I228" s="43">
        <v>258712.02</v>
      </c>
      <c r="J228" s="256">
        <f t="shared" si="8"/>
        <v>0.27057111610044249</v>
      </c>
      <c r="K228" s="256">
        <f t="shared" si="10"/>
        <v>0.29376292605190901</v>
      </c>
      <c r="L228" s="24">
        <v>5395390</v>
      </c>
      <c r="M228" s="24">
        <f t="shared" si="9"/>
        <v>20.854809915673808</v>
      </c>
      <c r="N228" s="120">
        <f t="shared" si="11"/>
        <v>33256.986564460436</v>
      </c>
    </row>
    <row r="229" spans="5:14" x14ac:dyDescent="0.25">
      <c r="E229" s="23" t="s">
        <v>48</v>
      </c>
      <c r="F229" s="24">
        <v>200</v>
      </c>
      <c r="G229" s="24">
        <v>73000</v>
      </c>
      <c r="H229" s="642">
        <v>72000</v>
      </c>
      <c r="I229" s="43">
        <v>265883.7</v>
      </c>
      <c r="J229" s="256">
        <f t="shared" si="8"/>
        <v>0.2745561311204861</v>
      </c>
      <c r="K229" s="256">
        <f t="shared" si="10"/>
        <v>0.27079508822842469</v>
      </c>
      <c r="L229" s="24">
        <v>14614600</v>
      </c>
      <c r="M229" s="24">
        <f t="shared" si="9"/>
        <v>54.96613745032132</v>
      </c>
      <c r="N229" s="120">
        <f t="shared" si="11"/>
        <v>33311.952701910755</v>
      </c>
    </row>
    <row r="230" spans="5:14" x14ac:dyDescent="0.25">
      <c r="E230" s="23" t="s">
        <v>49</v>
      </c>
      <c r="F230" s="24">
        <v>200</v>
      </c>
      <c r="G230" s="24">
        <v>72000</v>
      </c>
      <c r="H230" s="642">
        <v>72010</v>
      </c>
      <c r="I230" s="43">
        <v>268022.76</v>
      </c>
      <c r="J230" s="256">
        <f t="shared" si="8"/>
        <v>0.26863390258349701</v>
      </c>
      <c r="K230" s="256">
        <f t="shared" si="10"/>
        <v>0.2686712128477447</v>
      </c>
      <c r="L230" s="24">
        <v>14414400</v>
      </c>
      <c r="M230" s="24">
        <f t="shared" si="9"/>
        <v>53.780507297216097</v>
      </c>
      <c r="N230" s="120">
        <f t="shared" si="11"/>
        <v>33365.733209207974</v>
      </c>
    </row>
    <row r="231" spans="5:14" x14ac:dyDescent="0.25">
      <c r="E231" s="23" t="s">
        <v>50</v>
      </c>
      <c r="F231" s="24">
        <v>22</v>
      </c>
      <c r="G231" s="24">
        <v>72000</v>
      </c>
      <c r="H231" s="642">
        <v>72000</v>
      </c>
      <c r="I231" s="43">
        <v>268022.76</v>
      </c>
      <c r="J231" s="256">
        <f t="shared" si="8"/>
        <v>0.26863390258349701</v>
      </c>
      <c r="K231" s="256">
        <f t="shared" si="10"/>
        <v>0.26863390258349701</v>
      </c>
      <c r="L231" s="24">
        <v>1585584</v>
      </c>
      <c r="M231" s="24">
        <f t="shared" si="9"/>
        <v>5.9158558026937706</v>
      </c>
      <c r="N231" s="120">
        <f t="shared" si="11"/>
        <v>33371.649065010664</v>
      </c>
    </row>
    <row r="232" spans="5:14" x14ac:dyDescent="0.25">
      <c r="E232" s="23" t="s">
        <v>50</v>
      </c>
      <c r="F232" s="24">
        <v>25</v>
      </c>
      <c r="G232" s="24">
        <v>72000</v>
      </c>
      <c r="H232" s="642">
        <v>72000</v>
      </c>
      <c r="I232" s="43">
        <v>268022.76</v>
      </c>
      <c r="J232" s="256">
        <f t="shared" si="8"/>
        <v>0.26863390258349701</v>
      </c>
      <c r="K232" s="256">
        <f t="shared" si="10"/>
        <v>0.26863390258349701</v>
      </c>
      <c r="L232" s="24">
        <v>1801800</v>
      </c>
      <c r="M232" s="24">
        <f t="shared" si="9"/>
        <v>6.7225634121520121</v>
      </c>
      <c r="N232" s="120">
        <f t="shared" si="11"/>
        <v>33378.371628422814</v>
      </c>
    </row>
    <row r="233" spans="5:14" x14ac:dyDescent="0.25">
      <c r="E233" s="23" t="s">
        <v>50</v>
      </c>
      <c r="F233" s="24">
        <v>153</v>
      </c>
      <c r="G233" s="24">
        <v>72000</v>
      </c>
      <c r="H233" s="642">
        <v>72000</v>
      </c>
      <c r="I233" s="43">
        <v>268022.76</v>
      </c>
      <c r="J233" s="256">
        <f t="shared" si="8"/>
        <v>0.26863390258349701</v>
      </c>
      <c r="K233" s="256">
        <f t="shared" si="10"/>
        <v>0.26863390258349701</v>
      </c>
      <c r="L233" s="24">
        <v>11027016</v>
      </c>
      <c r="M233" s="24">
        <f t="shared" si="9"/>
        <v>41.142088082370314</v>
      </c>
      <c r="N233" s="120">
        <f t="shared" si="11"/>
        <v>33419.513716505186</v>
      </c>
    </row>
    <row r="234" spans="5:14" x14ac:dyDescent="0.25">
      <c r="E234" s="23" t="s">
        <v>51</v>
      </c>
      <c r="F234" s="24">
        <v>122</v>
      </c>
      <c r="G234" s="24">
        <v>72000</v>
      </c>
      <c r="H234" s="642">
        <v>73000</v>
      </c>
      <c r="I234" s="43">
        <v>265980.03999999998</v>
      </c>
      <c r="J234" s="256">
        <f t="shared" si="8"/>
        <v>0.27069700418121601</v>
      </c>
      <c r="K234" s="256">
        <f t="shared" si="10"/>
        <v>0.27445668479484403</v>
      </c>
      <c r="L234" s="24">
        <v>8792784</v>
      </c>
      <c r="M234" s="24">
        <f t="shared" si="9"/>
        <v>33.058059544618466</v>
      </c>
      <c r="N234" s="120">
        <f t="shared" si="11"/>
        <v>33452.571776049801</v>
      </c>
    </row>
    <row r="235" spans="5:14" x14ac:dyDescent="0.25">
      <c r="E235" s="23" t="s">
        <v>51</v>
      </c>
      <c r="F235" s="24">
        <v>10</v>
      </c>
      <c r="G235" s="24">
        <v>72000</v>
      </c>
      <c r="H235" s="642">
        <v>73000</v>
      </c>
      <c r="I235" s="43">
        <v>265980.03999999998</v>
      </c>
      <c r="J235" s="256">
        <f t="shared" si="8"/>
        <v>0.27069700418121601</v>
      </c>
      <c r="K235" s="256">
        <f t="shared" si="10"/>
        <v>0.27445668479484403</v>
      </c>
      <c r="L235" s="24">
        <v>720720.00100000005</v>
      </c>
      <c r="M235" s="24">
        <f t="shared" si="9"/>
        <v>2.7096770156136532</v>
      </c>
      <c r="N235" s="120">
        <f t="shared" si="11"/>
        <v>33455.281453065414</v>
      </c>
    </row>
    <row r="236" spans="5:14" x14ac:dyDescent="0.25">
      <c r="E236" s="23" t="s">
        <v>51</v>
      </c>
      <c r="F236" s="24">
        <v>68</v>
      </c>
      <c r="G236" s="24">
        <v>72000</v>
      </c>
      <c r="H236" s="642">
        <v>73000</v>
      </c>
      <c r="I236" s="43">
        <v>265980.03999999998</v>
      </c>
      <c r="J236" s="256">
        <f t="shared" si="8"/>
        <v>0.27069700418121601</v>
      </c>
      <c r="K236" s="256">
        <f t="shared" si="10"/>
        <v>0.27445668479484403</v>
      </c>
      <c r="L236" s="24">
        <v>4900896</v>
      </c>
      <c r="M236" s="24">
        <f t="shared" si="9"/>
        <v>18.425803680607011</v>
      </c>
      <c r="N236" s="120">
        <f t="shared" si="11"/>
        <v>33473.70725674602</v>
      </c>
    </row>
    <row r="237" spans="5:14" x14ac:dyDescent="0.25">
      <c r="E237" s="23" t="s">
        <v>52</v>
      </c>
      <c r="F237" s="24">
        <v>200</v>
      </c>
      <c r="G237" s="24">
        <v>72000</v>
      </c>
      <c r="H237" s="642">
        <v>73000</v>
      </c>
      <c r="I237" s="43">
        <v>268581.06</v>
      </c>
      <c r="J237" s="256">
        <f t="shared" si="8"/>
        <v>0.26807549273951037</v>
      </c>
      <c r="K237" s="256">
        <f t="shared" si="10"/>
        <v>0.2717987634720036</v>
      </c>
      <c r="L237" s="24">
        <v>14414400</v>
      </c>
      <c r="M237" s="24">
        <f t="shared" si="9"/>
        <v>53.66871364644998</v>
      </c>
      <c r="N237" s="120">
        <f t="shared" si="11"/>
        <v>33527.375970392473</v>
      </c>
    </row>
    <row r="238" spans="5:14" x14ac:dyDescent="0.25">
      <c r="E238" s="23" t="s">
        <v>53</v>
      </c>
      <c r="F238" s="24">
        <v>95</v>
      </c>
      <c r="G238" s="24">
        <v>73000</v>
      </c>
      <c r="H238" s="642">
        <v>74000</v>
      </c>
      <c r="I238" s="43">
        <v>278022.71999999997</v>
      </c>
      <c r="J238" s="256">
        <f t="shared" si="8"/>
        <v>0.2625684692243857</v>
      </c>
      <c r="K238" s="256">
        <f t="shared" si="10"/>
        <v>0.26616529756992524</v>
      </c>
      <c r="L238" s="24">
        <v>6941935</v>
      </c>
      <c r="M238" s="24">
        <f t="shared" si="9"/>
        <v>24.96894858089296</v>
      </c>
      <c r="N238" s="120">
        <f t="shared" si="11"/>
        <v>33552.344918973366</v>
      </c>
    </row>
    <row r="239" spans="5:14" x14ac:dyDescent="0.25">
      <c r="E239" s="23" t="s">
        <v>54</v>
      </c>
      <c r="F239" s="24">
        <v>493</v>
      </c>
      <c r="G239" s="24">
        <v>73000</v>
      </c>
      <c r="H239" s="642">
        <v>80000</v>
      </c>
      <c r="I239" s="43">
        <v>294729.01</v>
      </c>
      <c r="J239" s="256">
        <f t="shared" si="8"/>
        <v>0.2476851532192233</v>
      </c>
      <c r="K239" s="256">
        <f t="shared" si="10"/>
        <v>0.27143578434983379</v>
      </c>
      <c r="L239" s="24">
        <v>36024989</v>
      </c>
      <c r="M239" s="24">
        <f t="shared" si="9"/>
        <v>122.23088931761417</v>
      </c>
      <c r="N239" s="120">
        <f t="shared" si="11"/>
        <v>33674.575808290982</v>
      </c>
    </row>
    <row r="240" spans="5:14" x14ac:dyDescent="0.25">
      <c r="E240" s="23" t="s">
        <v>54</v>
      </c>
      <c r="F240" s="24">
        <v>260</v>
      </c>
      <c r="G240" s="24">
        <v>73000</v>
      </c>
      <c r="H240" s="642">
        <v>80000</v>
      </c>
      <c r="I240" s="43">
        <v>294729.01</v>
      </c>
      <c r="J240" s="256">
        <f t="shared" si="8"/>
        <v>0.2476851532192233</v>
      </c>
      <c r="K240" s="256">
        <f t="shared" si="10"/>
        <v>0.27143578434983379</v>
      </c>
      <c r="L240" s="24">
        <v>18998980</v>
      </c>
      <c r="M240" s="24">
        <f t="shared" si="9"/>
        <v>64.462537976835051</v>
      </c>
      <c r="N240" s="120">
        <f t="shared" si="11"/>
        <v>33739.038346267815</v>
      </c>
    </row>
    <row r="241" spans="5:14" x14ac:dyDescent="0.25">
      <c r="E241" s="23" t="s">
        <v>54</v>
      </c>
      <c r="F241" s="24">
        <v>128</v>
      </c>
      <c r="G241" s="24">
        <v>73000</v>
      </c>
      <c r="H241" s="642">
        <v>80000</v>
      </c>
      <c r="I241" s="43">
        <v>294729.01</v>
      </c>
      <c r="J241" s="256">
        <f t="shared" si="8"/>
        <v>0.2476851532192233</v>
      </c>
      <c r="K241" s="256">
        <f t="shared" si="10"/>
        <v>0.27143578434983379</v>
      </c>
      <c r="L241" s="24">
        <v>9353344</v>
      </c>
      <c r="M241" s="24">
        <f t="shared" si="9"/>
        <v>31.735403311672645</v>
      </c>
      <c r="N241" s="120">
        <f t="shared" si="11"/>
        <v>33770.773749579486</v>
      </c>
    </row>
    <row r="242" spans="5:14" x14ac:dyDescent="0.25">
      <c r="E242" s="23" t="s">
        <v>55</v>
      </c>
      <c r="F242" s="24">
        <v>48</v>
      </c>
      <c r="G242" s="24">
        <v>73000</v>
      </c>
      <c r="H242" s="642">
        <v>85000</v>
      </c>
      <c r="I242" s="43">
        <v>294729.01</v>
      </c>
      <c r="J242" s="256">
        <f t="shared" si="8"/>
        <v>0.2476851532192233</v>
      </c>
      <c r="K242" s="256">
        <f t="shared" si="10"/>
        <v>0.28840052087169837</v>
      </c>
      <c r="L242" s="24">
        <v>3507504</v>
      </c>
      <c r="M242" s="24">
        <f t="shared" si="9"/>
        <v>11.90077624187724</v>
      </c>
      <c r="N242" s="120">
        <f t="shared" si="11"/>
        <v>33782.674525821363</v>
      </c>
    </row>
    <row r="243" spans="5:14" x14ac:dyDescent="0.25">
      <c r="E243" s="23" t="s">
        <v>55</v>
      </c>
      <c r="F243" s="24">
        <v>5</v>
      </c>
      <c r="G243" s="24">
        <v>73000</v>
      </c>
      <c r="H243" s="642">
        <v>85000</v>
      </c>
      <c r="I243" s="43">
        <v>294729.01</v>
      </c>
      <c r="J243" s="256">
        <f t="shared" si="8"/>
        <v>0.2476851532192233</v>
      </c>
      <c r="K243" s="256">
        <f t="shared" si="10"/>
        <v>0.28840052087169837</v>
      </c>
      <c r="L243" s="24">
        <v>365365.00099999999</v>
      </c>
      <c r="M243" s="24">
        <f t="shared" si="9"/>
        <v>1.2396641952551599</v>
      </c>
      <c r="N243" s="120">
        <f t="shared" si="11"/>
        <v>33783.914190016621</v>
      </c>
    </row>
    <row r="244" spans="5:14" x14ac:dyDescent="0.25">
      <c r="E244" s="23" t="s">
        <v>55</v>
      </c>
      <c r="F244" s="24">
        <v>100</v>
      </c>
      <c r="G244" s="24">
        <v>74000</v>
      </c>
      <c r="H244" s="642">
        <v>85000</v>
      </c>
      <c r="I244" s="43">
        <v>294729.01</v>
      </c>
      <c r="J244" s="256">
        <f t="shared" si="8"/>
        <v>0.25107810052359625</v>
      </c>
      <c r="K244" s="256">
        <f t="shared" si="10"/>
        <v>0.28840052087169837</v>
      </c>
      <c r="L244" s="24">
        <v>7407400</v>
      </c>
      <c r="M244" s="24">
        <f t="shared" si="9"/>
        <v>25.132917862411983</v>
      </c>
      <c r="N244" s="120">
        <f t="shared" si="11"/>
        <v>33809.047107879036</v>
      </c>
    </row>
    <row r="245" spans="5:14" x14ac:dyDescent="0.25">
      <c r="E245" s="23" t="s">
        <v>56</v>
      </c>
      <c r="F245" s="24">
        <v>198</v>
      </c>
      <c r="G245" s="24">
        <v>75000</v>
      </c>
      <c r="H245" s="642">
        <v>90000</v>
      </c>
      <c r="I245" s="43">
        <v>280012.53000000003</v>
      </c>
      <c r="J245" s="256">
        <f t="shared" si="8"/>
        <v>0.26784515678637666</v>
      </c>
      <c r="K245" s="256">
        <f t="shared" si="10"/>
        <v>0.32141418814365197</v>
      </c>
      <c r="L245" s="24">
        <v>14864850</v>
      </c>
      <c r="M245" s="24">
        <f t="shared" si="9"/>
        <v>53.086374384746279</v>
      </c>
      <c r="N245" s="120">
        <f t="shared" si="11"/>
        <v>33862.13348226378</v>
      </c>
    </row>
    <row r="246" spans="5:14" x14ac:dyDescent="0.25">
      <c r="E246" s="23" t="s">
        <v>56</v>
      </c>
      <c r="F246" s="24">
        <v>300</v>
      </c>
      <c r="G246" s="24">
        <v>80000</v>
      </c>
      <c r="H246" s="642">
        <v>90000</v>
      </c>
      <c r="I246" s="43">
        <v>280012.53000000003</v>
      </c>
      <c r="J246" s="256">
        <f t="shared" si="8"/>
        <v>0.28570150057213506</v>
      </c>
      <c r="K246" s="256">
        <f t="shared" si="10"/>
        <v>0.32141418814365197</v>
      </c>
      <c r="L246" s="24">
        <v>24024000</v>
      </c>
      <c r="M246" s="24">
        <f t="shared" si="9"/>
        <v>85.796160621812163</v>
      </c>
      <c r="N246" s="120">
        <f t="shared" si="11"/>
        <v>33947.929642885589</v>
      </c>
    </row>
    <row r="247" spans="5:14" x14ac:dyDescent="0.25">
      <c r="E247" s="23" t="s">
        <v>56</v>
      </c>
      <c r="F247" s="24">
        <v>700</v>
      </c>
      <c r="G247" s="24">
        <v>80000</v>
      </c>
      <c r="H247" s="642">
        <v>90000</v>
      </c>
      <c r="I247" s="43">
        <v>280012.53000000003</v>
      </c>
      <c r="J247" s="256">
        <f t="shared" si="8"/>
        <v>0.28570150057213506</v>
      </c>
      <c r="K247" s="256">
        <f t="shared" si="10"/>
        <v>0.32141418814365197</v>
      </c>
      <c r="L247" s="24">
        <v>56056000</v>
      </c>
      <c r="M247" s="24">
        <f t="shared" si="9"/>
        <v>200.19104145089506</v>
      </c>
      <c r="N247" s="120">
        <f t="shared" si="11"/>
        <v>34148.120684336485</v>
      </c>
    </row>
    <row r="248" spans="5:14" x14ac:dyDescent="0.25">
      <c r="E248" s="23" t="s">
        <v>57</v>
      </c>
      <c r="F248" s="24">
        <v>136</v>
      </c>
      <c r="G248" s="24">
        <v>82000</v>
      </c>
      <c r="H248" s="642">
        <v>82000</v>
      </c>
      <c r="I248" s="43">
        <v>285012.42</v>
      </c>
      <c r="J248" s="256">
        <f t="shared" si="8"/>
        <v>0.28770676028784992</v>
      </c>
      <c r="K248" s="256">
        <f t="shared" si="10"/>
        <v>0.28770676028784992</v>
      </c>
      <c r="L248" s="24">
        <v>11163152</v>
      </c>
      <c r="M248" s="24">
        <f t="shared" si="9"/>
        <v>39.167247518546738</v>
      </c>
      <c r="N248" s="120">
        <f t="shared" si="11"/>
        <v>34187.287931855033</v>
      </c>
    </row>
    <row r="249" spans="5:14" x14ac:dyDescent="0.25">
      <c r="E249" s="23" t="s">
        <v>57</v>
      </c>
      <c r="F249" s="24">
        <v>22</v>
      </c>
      <c r="G249" s="24">
        <v>82000</v>
      </c>
      <c r="H249" s="642">
        <v>82000</v>
      </c>
      <c r="I249" s="43">
        <v>285012.42</v>
      </c>
      <c r="J249" s="256">
        <f t="shared" si="8"/>
        <v>0.28770676028784992</v>
      </c>
      <c r="K249" s="256">
        <f t="shared" si="10"/>
        <v>0.28770676028784992</v>
      </c>
      <c r="L249" s="24">
        <v>1805804</v>
      </c>
      <c r="M249" s="24">
        <f t="shared" si="9"/>
        <v>6.3358782750590308</v>
      </c>
      <c r="N249" s="120">
        <f t="shared" si="11"/>
        <v>34193.623810130091</v>
      </c>
    </row>
    <row r="250" spans="5:14" x14ac:dyDescent="0.25">
      <c r="E250" s="23" t="s">
        <v>57</v>
      </c>
      <c r="F250" s="24">
        <v>42</v>
      </c>
      <c r="G250" s="24">
        <v>82000</v>
      </c>
      <c r="H250" s="642">
        <v>82000</v>
      </c>
      <c r="I250" s="43">
        <v>285012.42</v>
      </c>
      <c r="J250" s="256">
        <f t="shared" si="8"/>
        <v>0.28770676028784992</v>
      </c>
      <c r="K250" s="256">
        <f t="shared" si="10"/>
        <v>0.28770676028784992</v>
      </c>
      <c r="L250" s="24">
        <v>3447444</v>
      </c>
      <c r="M250" s="24">
        <f t="shared" si="9"/>
        <v>12.095767616021787</v>
      </c>
      <c r="N250" s="120">
        <f t="shared" si="11"/>
        <v>34205.719577746117</v>
      </c>
    </row>
    <row r="251" spans="5:14" x14ac:dyDescent="0.25">
      <c r="E251" s="23" t="s">
        <v>57</v>
      </c>
      <c r="F251" s="24">
        <v>30</v>
      </c>
      <c r="G251" s="24">
        <v>81000</v>
      </c>
      <c r="H251" s="642">
        <v>82000</v>
      </c>
      <c r="I251" s="43">
        <v>285012.42</v>
      </c>
      <c r="J251" s="256">
        <f t="shared" si="8"/>
        <v>0.2841981412599493</v>
      </c>
      <c r="K251" s="256">
        <f t="shared" si="10"/>
        <v>0.28770676028784992</v>
      </c>
      <c r="L251" s="24">
        <v>2432430</v>
      </c>
      <c r="M251" s="24">
        <f t="shared" si="9"/>
        <v>8.5344701820362783</v>
      </c>
      <c r="N251" s="120">
        <f t="shared" si="11"/>
        <v>34214.254047928152</v>
      </c>
    </row>
    <row r="252" spans="5:14" x14ac:dyDescent="0.25">
      <c r="E252" s="23" t="s">
        <v>57</v>
      </c>
      <c r="F252" s="24">
        <v>387</v>
      </c>
      <c r="G252" s="24">
        <v>82500</v>
      </c>
      <c r="H252" s="642">
        <v>82000</v>
      </c>
      <c r="I252" s="43">
        <v>285012.42</v>
      </c>
      <c r="J252" s="256">
        <f t="shared" si="8"/>
        <v>0.28946106980180025</v>
      </c>
      <c r="K252" s="256">
        <f t="shared" si="10"/>
        <v>0.28770676028784992</v>
      </c>
      <c r="L252" s="24">
        <v>31959427.5</v>
      </c>
      <c r="M252" s="24">
        <f t="shared" si="9"/>
        <v>112.13345544730998</v>
      </c>
      <c r="N252" s="120">
        <f t="shared" si="11"/>
        <v>34326.387503375459</v>
      </c>
    </row>
    <row r="253" spans="5:14" x14ac:dyDescent="0.25">
      <c r="E253" s="23" t="s">
        <v>57</v>
      </c>
      <c r="F253" s="24">
        <v>8</v>
      </c>
      <c r="G253" s="24">
        <v>82500</v>
      </c>
      <c r="H253" s="642">
        <v>82000</v>
      </c>
      <c r="I253" s="43">
        <v>285012.42</v>
      </c>
      <c r="J253" s="256">
        <f t="shared" si="8"/>
        <v>0.28946106980180025</v>
      </c>
      <c r="K253" s="256">
        <f t="shared" si="10"/>
        <v>0.28770676028784992</v>
      </c>
      <c r="L253" s="24">
        <v>660660.00100000005</v>
      </c>
      <c r="M253" s="24">
        <f t="shared" si="9"/>
        <v>2.3180042504814353</v>
      </c>
      <c r="N253" s="120">
        <f t="shared" si="11"/>
        <v>34328.705507625942</v>
      </c>
    </row>
    <row r="254" spans="5:14" x14ac:dyDescent="0.25">
      <c r="E254" s="23" t="s">
        <v>58</v>
      </c>
      <c r="F254" s="24">
        <v>200</v>
      </c>
      <c r="G254" s="24">
        <v>85200</v>
      </c>
      <c r="H254" s="642">
        <v>95000</v>
      </c>
      <c r="I254" s="43">
        <v>288953.82</v>
      </c>
      <c r="J254" s="256">
        <f t="shared" ref="J254:J314" si="12">G254/I254</f>
        <v>0.29485680445408197</v>
      </c>
      <c r="K254" s="256">
        <f t="shared" si="10"/>
        <v>0.32877225848753272</v>
      </c>
      <c r="L254" s="24">
        <v>17057040</v>
      </c>
      <c r="M254" s="24">
        <f t="shared" ref="M254:M314" si="13">L254/I254</f>
        <v>59.030332251707208</v>
      </c>
      <c r="N254" s="120">
        <f t="shared" si="11"/>
        <v>34387.735839877649</v>
      </c>
    </row>
    <row r="255" spans="5:14" x14ac:dyDescent="0.25">
      <c r="E255" s="23" t="s">
        <v>58</v>
      </c>
      <c r="F255" s="24">
        <v>5</v>
      </c>
      <c r="G255" s="24">
        <v>85200</v>
      </c>
      <c r="H255" s="642">
        <v>95000</v>
      </c>
      <c r="I255" s="43">
        <v>288953.82</v>
      </c>
      <c r="J255" s="256">
        <f t="shared" si="12"/>
        <v>0.29485680445408197</v>
      </c>
      <c r="K255" s="256">
        <f t="shared" si="10"/>
        <v>0.32877225848753272</v>
      </c>
      <c r="L255" s="24">
        <v>426426.00099999999</v>
      </c>
      <c r="M255" s="24">
        <f t="shared" si="13"/>
        <v>1.4757583097534408</v>
      </c>
      <c r="N255" s="120">
        <f t="shared" si="11"/>
        <v>34389.211598187401</v>
      </c>
    </row>
    <row r="256" spans="5:14" x14ac:dyDescent="0.25">
      <c r="E256" s="23" t="s">
        <v>58</v>
      </c>
      <c r="F256" s="24">
        <v>250</v>
      </c>
      <c r="G256" s="24">
        <v>85200</v>
      </c>
      <c r="H256" s="642">
        <v>95000</v>
      </c>
      <c r="I256" s="43">
        <v>288953.82</v>
      </c>
      <c r="J256" s="256">
        <f t="shared" si="12"/>
        <v>0.29485680445408197</v>
      </c>
      <c r="K256" s="256">
        <f t="shared" si="10"/>
        <v>0.32877225848753272</v>
      </c>
      <c r="L256" s="24">
        <v>21321300</v>
      </c>
      <c r="M256" s="24">
        <f t="shared" si="13"/>
        <v>73.787915314634006</v>
      </c>
      <c r="N256" s="120">
        <f t="shared" si="11"/>
        <v>34462.999513502036</v>
      </c>
    </row>
    <row r="257" spans="5:14" x14ac:dyDescent="0.25">
      <c r="E257" s="23" t="s">
        <v>100</v>
      </c>
      <c r="F257" s="24">
        <v>500</v>
      </c>
      <c r="G257" s="24">
        <v>83000</v>
      </c>
      <c r="H257" s="642">
        <v>90000</v>
      </c>
      <c r="I257" s="43">
        <v>294821.82</v>
      </c>
      <c r="J257" s="256">
        <f t="shared" si="12"/>
        <v>0.28152597389162037</v>
      </c>
      <c r="K257" s="256">
        <f t="shared" si="10"/>
        <v>0.30526912831621483</v>
      </c>
      <c r="L257" s="24">
        <v>41541500</v>
      </c>
      <c r="M257" s="24">
        <f t="shared" si="13"/>
        <v>140.903749932756</v>
      </c>
      <c r="N257" s="120">
        <f t="shared" si="11"/>
        <v>34603.90326343479</v>
      </c>
    </row>
    <row r="258" spans="5:14" x14ac:dyDescent="0.25">
      <c r="E258" s="23" t="s">
        <v>100</v>
      </c>
      <c r="F258" s="24">
        <v>460</v>
      </c>
      <c r="G258" s="24">
        <v>83000</v>
      </c>
      <c r="H258" s="642">
        <v>90000</v>
      </c>
      <c r="I258" s="43">
        <v>294821.82</v>
      </c>
      <c r="J258" s="256">
        <f t="shared" si="12"/>
        <v>0.28152597389162037</v>
      </c>
      <c r="K258" s="256">
        <f t="shared" si="10"/>
        <v>0.30526912831621483</v>
      </c>
      <c r="L258" s="24">
        <v>38218180</v>
      </c>
      <c r="M258" s="24">
        <f t="shared" si="13"/>
        <v>129.63144993813552</v>
      </c>
      <c r="N258" s="120">
        <f t="shared" si="11"/>
        <v>34733.534713372923</v>
      </c>
    </row>
    <row r="259" spans="5:14" x14ac:dyDescent="0.25">
      <c r="E259" s="23" t="s">
        <v>60</v>
      </c>
      <c r="F259" s="24">
        <v>200</v>
      </c>
      <c r="G259" s="24">
        <v>83001</v>
      </c>
      <c r="H259" s="642">
        <v>81000</v>
      </c>
      <c r="I259" s="43">
        <v>310272.28999999998</v>
      </c>
      <c r="J259" s="256">
        <f t="shared" si="12"/>
        <v>0.26751019241840773</v>
      </c>
      <c r="K259" s="256">
        <f t="shared" ref="K259:K314" si="14">H259/I259</f>
        <v>0.26106101837195972</v>
      </c>
      <c r="L259" s="24">
        <v>16616800.199999999</v>
      </c>
      <c r="M259" s="24">
        <f t="shared" si="13"/>
        <v>53.555540522165224</v>
      </c>
      <c r="N259" s="120">
        <f t="shared" si="11"/>
        <v>34787.09025389509</v>
      </c>
    </row>
    <row r="260" spans="5:14" x14ac:dyDescent="0.25">
      <c r="E260" s="23" t="s">
        <v>61</v>
      </c>
      <c r="F260" s="24">
        <v>200</v>
      </c>
      <c r="G260" s="24">
        <v>83000</v>
      </c>
      <c r="H260" s="642">
        <v>88000</v>
      </c>
      <c r="I260" s="43">
        <v>306993.62</v>
      </c>
      <c r="J260" s="256">
        <f t="shared" si="12"/>
        <v>0.27036392482684168</v>
      </c>
      <c r="K260" s="256">
        <f t="shared" si="14"/>
        <v>0.28665090825014539</v>
      </c>
      <c r="L260" s="24">
        <v>16616600</v>
      </c>
      <c r="M260" s="24">
        <f t="shared" si="13"/>
        <v>54.126857750333706</v>
      </c>
      <c r="N260" s="120">
        <f t="shared" ref="N260:N314" si="15">N259+M260</f>
        <v>34841.217111645426</v>
      </c>
    </row>
    <row r="261" spans="5:14" x14ac:dyDescent="0.25">
      <c r="E261" s="23" t="s">
        <v>61</v>
      </c>
      <c r="F261" s="24">
        <v>200</v>
      </c>
      <c r="G261" s="24">
        <v>78000</v>
      </c>
      <c r="H261" s="642">
        <v>88000</v>
      </c>
      <c r="I261" s="43">
        <v>306993.62</v>
      </c>
      <c r="J261" s="256">
        <f t="shared" si="12"/>
        <v>0.25407694140353798</v>
      </c>
      <c r="K261" s="256">
        <f t="shared" si="14"/>
        <v>0.28665090825014539</v>
      </c>
      <c r="L261" s="24">
        <v>15615600</v>
      </c>
      <c r="M261" s="24">
        <f t="shared" si="13"/>
        <v>50.866203668988298</v>
      </c>
      <c r="N261" s="120">
        <f t="shared" si="15"/>
        <v>34892.083315314412</v>
      </c>
    </row>
    <row r="262" spans="5:14" x14ac:dyDescent="0.25">
      <c r="E262" s="23" t="s">
        <v>125</v>
      </c>
      <c r="F262" s="24">
        <v>35</v>
      </c>
      <c r="G262" s="24">
        <v>80000</v>
      </c>
      <c r="H262" s="642">
        <v>88000</v>
      </c>
      <c r="I262" s="43">
        <v>306993.62</v>
      </c>
      <c r="J262" s="256">
        <f t="shared" si="12"/>
        <v>0.26059173477285946</v>
      </c>
      <c r="K262" s="256">
        <f t="shared" si="14"/>
        <v>0.28665090825014539</v>
      </c>
      <c r="L262" s="24">
        <v>2802800</v>
      </c>
      <c r="M262" s="24">
        <f t="shared" si="13"/>
        <v>9.1298314277671313</v>
      </c>
      <c r="N262" s="120">
        <f t="shared" si="15"/>
        <v>34901.213146742179</v>
      </c>
    </row>
    <row r="263" spans="5:14" x14ac:dyDescent="0.25">
      <c r="E263" s="23" t="s">
        <v>125</v>
      </c>
      <c r="F263" s="24">
        <v>45</v>
      </c>
      <c r="G263" s="24">
        <v>80000</v>
      </c>
      <c r="H263" s="642">
        <v>88000</v>
      </c>
      <c r="I263" s="43">
        <v>306993.62</v>
      </c>
      <c r="J263" s="256">
        <f t="shared" si="12"/>
        <v>0.26059173477285946</v>
      </c>
      <c r="K263" s="256">
        <f t="shared" si="14"/>
        <v>0.28665090825014539</v>
      </c>
      <c r="L263" s="24">
        <v>3603600</v>
      </c>
      <c r="M263" s="24">
        <f t="shared" si="13"/>
        <v>11.738354692843455</v>
      </c>
      <c r="N263" s="120">
        <f t="shared" si="15"/>
        <v>34912.951501435025</v>
      </c>
    </row>
    <row r="264" spans="5:14" x14ac:dyDescent="0.25">
      <c r="E264" s="23" t="s">
        <v>125</v>
      </c>
      <c r="F264" s="24">
        <v>120</v>
      </c>
      <c r="G264" s="24">
        <v>80000</v>
      </c>
      <c r="H264" s="642">
        <v>88000</v>
      </c>
      <c r="I264" s="43">
        <v>306993.62</v>
      </c>
      <c r="J264" s="256">
        <f t="shared" si="12"/>
        <v>0.26059173477285946</v>
      </c>
      <c r="K264" s="256">
        <f t="shared" si="14"/>
        <v>0.28665090825014539</v>
      </c>
      <c r="L264" s="24">
        <v>9609600</v>
      </c>
      <c r="M264" s="24">
        <f t="shared" si="13"/>
        <v>31.302279180915878</v>
      </c>
      <c r="N264" s="120">
        <f t="shared" si="15"/>
        <v>34944.253780615938</v>
      </c>
    </row>
    <row r="265" spans="5:14" x14ac:dyDescent="0.25">
      <c r="E265" s="23" t="s">
        <v>125</v>
      </c>
      <c r="F265" s="24">
        <v>1000</v>
      </c>
      <c r="G265" s="24">
        <v>80000</v>
      </c>
      <c r="H265" s="642">
        <v>88000</v>
      </c>
      <c r="I265" s="43">
        <v>306993.62</v>
      </c>
      <c r="J265" s="256">
        <f t="shared" si="12"/>
        <v>0.26059173477285946</v>
      </c>
      <c r="K265" s="256">
        <f t="shared" si="14"/>
        <v>0.28665090825014539</v>
      </c>
      <c r="L265" s="24">
        <v>80080000</v>
      </c>
      <c r="M265" s="24">
        <f t="shared" si="13"/>
        <v>260.85232650763231</v>
      </c>
      <c r="N265" s="120">
        <f t="shared" si="15"/>
        <v>35205.106107123567</v>
      </c>
    </row>
    <row r="266" spans="5:14" x14ac:dyDescent="0.25">
      <c r="E266" s="23" t="s">
        <v>62</v>
      </c>
      <c r="F266" s="24">
        <v>490</v>
      </c>
      <c r="G266" s="24">
        <v>87999</v>
      </c>
      <c r="H266" s="642">
        <v>89000</v>
      </c>
      <c r="I266" s="43">
        <v>317382.73</v>
      </c>
      <c r="J266" s="256">
        <f t="shared" si="12"/>
        <v>0.27726461361019866</v>
      </c>
      <c r="K266" s="256">
        <f t="shared" si="14"/>
        <v>0.28041853443002396</v>
      </c>
      <c r="L266" s="24">
        <v>43162629.509999998</v>
      </c>
      <c r="M266" s="24">
        <f t="shared" si="13"/>
        <v>135.99552032966633</v>
      </c>
      <c r="N266" s="120">
        <f t="shared" si="15"/>
        <v>35341.10162745323</v>
      </c>
    </row>
    <row r="267" spans="5:14" x14ac:dyDescent="0.25">
      <c r="E267" s="23" t="s">
        <v>62</v>
      </c>
      <c r="F267" s="24">
        <v>500</v>
      </c>
      <c r="G267" s="24">
        <v>87999</v>
      </c>
      <c r="H267" s="642">
        <v>89000</v>
      </c>
      <c r="I267" s="43">
        <v>317382.73</v>
      </c>
      <c r="J267" s="256">
        <f t="shared" si="12"/>
        <v>0.27726461361019866</v>
      </c>
      <c r="K267" s="256">
        <f t="shared" si="14"/>
        <v>0.28041853443002396</v>
      </c>
      <c r="L267" s="24">
        <v>44043499.5</v>
      </c>
      <c r="M267" s="24">
        <f t="shared" si="13"/>
        <v>138.77093911190443</v>
      </c>
      <c r="N267" s="120">
        <f t="shared" si="15"/>
        <v>35479.872566565136</v>
      </c>
    </row>
    <row r="268" spans="5:14" x14ac:dyDescent="0.25">
      <c r="E268" s="23" t="s">
        <v>62</v>
      </c>
      <c r="F268" s="24">
        <v>1000</v>
      </c>
      <c r="G268" s="24">
        <v>87999</v>
      </c>
      <c r="H268" s="642">
        <v>89000</v>
      </c>
      <c r="I268" s="43">
        <v>317382.73</v>
      </c>
      <c r="J268" s="256">
        <f t="shared" si="12"/>
        <v>0.27726461361019866</v>
      </c>
      <c r="K268" s="256">
        <f t="shared" si="14"/>
        <v>0.28041853443002396</v>
      </c>
      <c r="L268" s="24">
        <v>88086999</v>
      </c>
      <c r="M268" s="24">
        <f t="shared" si="13"/>
        <v>277.54187822380885</v>
      </c>
      <c r="N268" s="120">
        <f t="shared" si="15"/>
        <v>35757.414444788948</v>
      </c>
    </row>
    <row r="269" spans="5:14" x14ac:dyDescent="0.25">
      <c r="E269" s="23" t="s">
        <v>62</v>
      </c>
      <c r="F269" s="24">
        <v>1000</v>
      </c>
      <c r="G269" s="24">
        <v>87999</v>
      </c>
      <c r="H269" s="642">
        <v>89000</v>
      </c>
      <c r="I269" s="43">
        <v>317382.73</v>
      </c>
      <c r="J269" s="256">
        <f t="shared" si="12"/>
        <v>0.27726461361019866</v>
      </c>
      <c r="K269" s="256">
        <f t="shared" si="14"/>
        <v>0.28041853443002396</v>
      </c>
      <c r="L269" s="24">
        <v>88086999</v>
      </c>
      <c r="M269" s="24">
        <f t="shared" si="13"/>
        <v>277.54187822380885</v>
      </c>
      <c r="N269" s="120">
        <f t="shared" si="15"/>
        <v>36034.956323012761</v>
      </c>
    </row>
    <row r="270" spans="5:14" x14ac:dyDescent="0.25">
      <c r="E270" s="23" t="s">
        <v>62</v>
      </c>
      <c r="F270" s="24">
        <v>227</v>
      </c>
      <c r="G270" s="24">
        <v>87999</v>
      </c>
      <c r="H270" s="642">
        <v>89000</v>
      </c>
      <c r="I270" s="43">
        <v>317382.73</v>
      </c>
      <c r="J270" s="256">
        <f t="shared" si="12"/>
        <v>0.27726461361019866</v>
      </c>
      <c r="K270" s="256">
        <f t="shared" si="14"/>
        <v>0.28041853443002396</v>
      </c>
      <c r="L270" s="24">
        <v>19995748.772999998</v>
      </c>
      <c r="M270" s="24">
        <f t="shared" si="13"/>
        <v>63.002006356804607</v>
      </c>
      <c r="N270" s="120">
        <f t="shared" si="15"/>
        <v>36097.958329369569</v>
      </c>
    </row>
    <row r="271" spans="5:14" x14ac:dyDescent="0.25">
      <c r="E271" s="23" t="s">
        <v>62</v>
      </c>
      <c r="F271" s="24">
        <v>8130</v>
      </c>
      <c r="G271" s="24">
        <v>87999</v>
      </c>
      <c r="H271" s="642">
        <v>89000</v>
      </c>
      <c r="I271" s="43">
        <v>317382.73</v>
      </c>
      <c r="J271" s="256">
        <f t="shared" si="12"/>
        <v>0.27726461361019866</v>
      </c>
      <c r="K271" s="256">
        <f t="shared" si="14"/>
        <v>0.28041853443002396</v>
      </c>
      <c r="L271" s="24">
        <v>716147301.87</v>
      </c>
      <c r="M271" s="24">
        <f t="shared" si="13"/>
        <v>2256.4154699595661</v>
      </c>
      <c r="N271" s="120">
        <f t="shared" si="15"/>
        <v>38354.373799329136</v>
      </c>
    </row>
    <row r="272" spans="5:14" x14ac:dyDescent="0.25">
      <c r="E272" s="23" t="s">
        <v>126</v>
      </c>
      <c r="F272" s="24">
        <v>169</v>
      </c>
      <c r="G272" s="24">
        <v>88000</v>
      </c>
      <c r="H272" s="642">
        <v>87000</v>
      </c>
      <c r="I272" s="43">
        <v>320068.90000000002</v>
      </c>
      <c r="J272" s="256">
        <f t="shared" si="12"/>
        <v>0.27494080180861058</v>
      </c>
      <c r="K272" s="256">
        <f t="shared" si="14"/>
        <v>0.27181647451533092</v>
      </c>
      <c r="L272" s="24">
        <v>14886872</v>
      </c>
      <c r="M272" s="24">
        <f t="shared" si="13"/>
        <v>46.51146050116084</v>
      </c>
      <c r="N272" s="120">
        <f t="shared" si="15"/>
        <v>38400.885259830298</v>
      </c>
    </row>
    <row r="273" spans="5:14" x14ac:dyDescent="0.25">
      <c r="E273" s="23" t="s">
        <v>126</v>
      </c>
      <c r="F273" s="24">
        <v>100</v>
      </c>
      <c r="G273" s="24">
        <v>88000</v>
      </c>
      <c r="H273" s="642">
        <v>87000</v>
      </c>
      <c r="I273" s="43">
        <v>320068.90000000002</v>
      </c>
      <c r="J273" s="256">
        <f t="shared" si="12"/>
        <v>0.27494080180861058</v>
      </c>
      <c r="K273" s="256">
        <f t="shared" si="14"/>
        <v>0.27181647451533092</v>
      </c>
      <c r="L273" s="24">
        <v>8808800</v>
      </c>
      <c r="M273" s="24">
        <f t="shared" si="13"/>
        <v>27.521574261041916</v>
      </c>
      <c r="N273" s="120">
        <f t="shared" si="15"/>
        <v>38428.406834091344</v>
      </c>
    </row>
    <row r="274" spans="5:14" x14ac:dyDescent="0.25">
      <c r="E274" s="23" t="s">
        <v>126</v>
      </c>
      <c r="F274" s="24">
        <v>231</v>
      </c>
      <c r="G274" s="24">
        <v>88000</v>
      </c>
      <c r="H274" s="642">
        <v>87000</v>
      </c>
      <c r="I274" s="43">
        <v>320068.90000000002</v>
      </c>
      <c r="J274" s="256">
        <f t="shared" si="12"/>
        <v>0.27494080180861058</v>
      </c>
      <c r="K274" s="256">
        <f t="shared" si="14"/>
        <v>0.27181647451533092</v>
      </c>
      <c r="L274" s="24">
        <v>20348328</v>
      </c>
      <c r="M274" s="24">
        <f t="shared" si="13"/>
        <v>63.574836543006832</v>
      </c>
      <c r="N274" s="120">
        <f t="shared" si="15"/>
        <v>38491.981670634348</v>
      </c>
    </row>
    <row r="275" spans="5:14" x14ac:dyDescent="0.25">
      <c r="E275" s="23" t="s">
        <v>63</v>
      </c>
      <c r="F275" s="24">
        <v>200</v>
      </c>
      <c r="G275" s="24">
        <v>88100</v>
      </c>
      <c r="H275" s="642">
        <v>90000</v>
      </c>
      <c r="I275" s="43">
        <v>330007.62</v>
      </c>
      <c r="J275" s="256">
        <f t="shared" si="12"/>
        <v>0.26696353253903654</v>
      </c>
      <c r="K275" s="256">
        <f t="shared" si="14"/>
        <v>0.27272097535202372</v>
      </c>
      <c r="L275" s="24">
        <v>17637620</v>
      </c>
      <c r="M275" s="24">
        <f t="shared" si="13"/>
        <v>53.446099214315112</v>
      </c>
      <c r="N275" s="120">
        <f t="shared" si="15"/>
        <v>38545.427769848662</v>
      </c>
    </row>
    <row r="276" spans="5:14" x14ac:dyDescent="0.25">
      <c r="E276" s="23" t="s">
        <v>64</v>
      </c>
      <c r="F276" s="24">
        <v>14</v>
      </c>
      <c r="G276" s="24">
        <v>87000</v>
      </c>
      <c r="H276" s="642">
        <v>92000</v>
      </c>
      <c r="I276" s="43">
        <v>333093.27</v>
      </c>
      <c r="J276" s="256">
        <f t="shared" si="12"/>
        <v>0.26118810506138412</v>
      </c>
      <c r="K276" s="256">
        <f t="shared" si="14"/>
        <v>0.27619891569709587</v>
      </c>
      <c r="L276" s="24">
        <v>1219218</v>
      </c>
      <c r="M276" s="24">
        <f t="shared" si="13"/>
        <v>3.6602901043302376</v>
      </c>
      <c r="N276" s="120">
        <f t="shared" si="15"/>
        <v>38549.088059952992</v>
      </c>
    </row>
    <row r="277" spans="5:14" x14ac:dyDescent="0.25">
      <c r="E277" s="23" t="s">
        <v>65</v>
      </c>
      <c r="F277" s="24">
        <v>200</v>
      </c>
      <c r="G277" s="24">
        <v>89000</v>
      </c>
      <c r="H277" s="642">
        <v>92000</v>
      </c>
      <c r="I277" s="43">
        <v>333093.27</v>
      </c>
      <c r="J277" s="256">
        <f t="shared" si="12"/>
        <v>0.26719242931566883</v>
      </c>
      <c r="K277" s="256">
        <f t="shared" si="14"/>
        <v>0.27619891569709587</v>
      </c>
      <c r="L277" s="24">
        <v>17817800</v>
      </c>
      <c r="M277" s="24">
        <f t="shared" si="13"/>
        <v>53.491924348996903</v>
      </c>
      <c r="N277" s="120">
        <f t="shared" si="15"/>
        <v>38602.579984301992</v>
      </c>
    </row>
    <row r="278" spans="5:14" x14ac:dyDescent="0.25">
      <c r="E278" s="23" t="s">
        <v>66</v>
      </c>
      <c r="F278" s="24">
        <v>200</v>
      </c>
      <c r="G278" s="24">
        <v>90000</v>
      </c>
      <c r="H278" s="642">
        <v>94000</v>
      </c>
      <c r="I278" s="43">
        <v>345123.12</v>
      </c>
      <c r="J278" s="256">
        <f t="shared" si="12"/>
        <v>0.26077650202049635</v>
      </c>
      <c r="K278" s="256">
        <f t="shared" si="14"/>
        <v>0.27236656877696286</v>
      </c>
      <c r="L278" s="24">
        <v>18018000</v>
      </c>
      <c r="M278" s="24">
        <f t="shared" si="13"/>
        <v>52.207455704503367</v>
      </c>
      <c r="N278" s="120">
        <f t="shared" si="15"/>
        <v>38654.787440006497</v>
      </c>
    </row>
    <row r="279" spans="5:14" x14ac:dyDescent="0.25">
      <c r="E279" s="23" t="s">
        <v>67</v>
      </c>
      <c r="F279" s="24">
        <v>200</v>
      </c>
      <c r="G279" s="24">
        <v>91000</v>
      </c>
      <c r="H279" s="642">
        <v>100000</v>
      </c>
      <c r="I279" s="43">
        <v>346053.78</v>
      </c>
      <c r="J279" s="256">
        <f t="shared" si="12"/>
        <v>0.26296490678414203</v>
      </c>
      <c r="K279" s="256">
        <f t="shared" si="14"/>
        <v>0.28897242503751869</v>
      </c>
      <c r="L279" s="24">
        <v>18218200</v>
      </c>
      <c r="M279" s="24">
        <f t="shared" si="13"/>
        <v>52.645574338185234</v>
      </c>
      <c r="N279" s="120">
        <f t="shared" si="15"/>
        <v>38707.433014344686</v>
      </c>
    </row>
    <row r="280" spans="5:14" x14ac:dyDescent="0.25">
      <c r="E280" s="23" t="s">
        <v>69</v>
      </c>
      <c r="F280" s="24">
        <v>200</v>
      </c>
      <c r="G280" s="24">
        <v>95000</v>
      </c>
      <c r="H280" s="642">
        <v>100000</v>
      </c>
      <c r="I280" s="43">
        <v>364023.12</v>
      </c>
      <c r="J280" s="256">
        <f t="shared" si="12"/>
        <v>0.26097243493764904</v>
      </c>
      <c r="K280" s="256">
        <f t="shared" si="14"/>
        <v>0.27470782625015688</v>
      </c>
      <c r="L280" s="24">
        <v>19019000</v>
      </c>
      <c r="M280" s="24">
        <f t="shared" si="13"/>
        <v>52.246681474517331</v>
      </c>
      <c r="N280" s="120">
        <f t="shared" si="15"/>
        <v>38759.679695819206</v>
      </c>
    </row>
    <row r="281" spans="5:14" x14ac:dyDescent="0.25">
      <c r="E281" s="23" t="s">
        <v>69</v>
      </c>
      <c r="F281" s="24">
        <v>300</v>
      </c>
      <c r="G281" s="24">
        <v>98000</v>
      </c>
      <c r="H281" s="642">
        <v>100000</v>
      </c>
      <c r="I281" s="43">
        <v>364023.12</v>
      </c>
      <c r="J281" s="256">
        <f t="shared" si="12"/>
        <v>0.2692136697251537</v>
      </c>
      <c r="K281" s="256">
        <f t="shared" si="14"/>
        <v>0.27470782625015688</v>
      </c>
      <c r="L281" s="24">
        <v>29429400</v>
      </c>
      <c r="M281" s="24">
        <f t="shared" si="13"/>
        <v>80.844865018463665</v>
      </c>
      <c r="N281" s="120">
        <f t="shared" si="15"/>
        <v>38840.524560837672</v>
      </c>
    </row>
    <row r="282" spans="5:14" x14ac:dyDescent="0.25">
      <c r="E282" s="23" t="s">
        <v>69</v>
      </c>
      <c r="F282" s="24">
        <v>200</v>
      </c>
      <c r="G282" s="24">
        <v>100000</v>
      </c>
      <c r="H282" s="642">
        <v>100000</v>
      </c>
      <c r="I282" s="43">
        <v>364023.12</v>
      </c>
      <c r="J282" s="256">
        <f t="shared" si="12"/>
        <v>0.27470782625015688</v>
      </c>
      <c r="K282" s="256">
        <f t="shared" si="14"/>
        <v>0.27470782625015688</v>
      </c>
      <c r="L282" s="24">
        <v>20020000</v>
      </c>
      <c r="M282" s="24">
        <f t="shared" si="13"/>
        <v>54.996506815281407</v>
      </c>
      <c r="N282" s="120">
        <f t="shared" si="15"/>
        <v>38895.521067652953</v>
      </c>
    </row>
    <row r="283" spans="5:14" x14ac:dyDescent="0.25">
      <c r="E283" s="23" t="s">
        <v>69</v>
      </c>
      <c r="F283" s="24">
        <v>177</v>
      </c>
      <c r="G283" s="24">
        <v>100000</v>
      </c>
      <c r="H283" s="642">
        <v>100000</v>
      </c>
      <c r="I283" s="43">
        <v>364023.12</v>
      </c>
      <c r="J283" s="256">
        <f t="shared" si="12"/>
        <v>0.27470782625015688</v>
      </c>
      <c r="K283" s="256">
        <f t="shared" si="14"/>
        <v>0.27470782625015688</v>
      </c>
      <c r="L283" s="24">
        <v>17717700</v>
      </c>
      <c r="M283" s="24">
        <f t="shared" si="13"/>
        <v>48.671908531524039</v>
      </c>
      <c r="N283" s="120">
        <f t="shared" si="15"/>
        <v>38944.19297618448</v>
      </c>
    </row>
    <row r="284" spans="5:14" x14ac:dyDescent="0.25">
      <c r="E284" s="23" t="s">
        <v>69</v>
      </c>
      <c r="F284" s="24">
        <v>323</v>
      </c>
      <c r="G284" s="24">
        <v>100000</v>
      </c>
      <c r="H284" s="642">
        <v>100000</v>
      </c>
      <c r="I284" s="43">
        <v>364023.12</v>
      </c>
      <c r="J284" s="256">
        <f t="shared" si="12"/>
        <v>0.27470782625015688</v>
      </c>
      <c r="K284" s="256">
        <f t="shared" si="14"/>
        <v>0.27470782625015688</v>
      </c>
      <c r="L284" s="24">
        <v>32332300</v>
      </c>
      <c r="M284" s="24">
        <f t="shared" si="13"/>
        <v>88.819358506679464</v>
      </c>
      <c r="N284" s="120">
        <f t="shared" si="15"/>
        <v>39033.012334691157</v>
      </c>
    </row>
    <row r="285" spans="5:14" x14ac:dyDescent="0.25">
      <c r="E285" s="23" t="s">
        <v>70</v>
      </c>
      <c r="F285" s="24">
        <v>200</v>
      </c>
      <c r="G285" s="24">
        <v>99000</v>
      </c>
      <c r="H285" s="642">
        <v>100000</v>
      </c>
      <c r="I285" s="43">
        <v>364023.12</v>
      </c>
      <c r="J285" s="256">
        <f t="shared" si="12"/>
        <v>0.27196074798765529</v>
      </c>
      <c r="K285" s="256">
        <f t="shared" si="14"/>
        <v>0.27470782625015688</v>
      </c>
      <c r="L285" s="24">
        <v>19819800</v>
      </c>
      <c r="M285" s="24">
        <f t="shared" si="13"/>
        <v>54.446541747128592</v>
      </c>
      <c r="N285" s="120">
        <f t="shared" si="15"/>
        <v>39087.458876438286</v>
      </c>
    </row>
    <row r="286" spans="5:14" x14ac:dyDescent="0.25">
      <c r="E286" s="23" t="s">
        <v>74</v>
      </c>
      <c r="F286" s="24">
        <v>200</v>
      </c>
      <c r="G286" s="24">
        <v>100000</v>
      </c>
      <c r="H286" s="642">
        <v>100000</v>
      </c>
      <c r="I286" s="43">
        <v>366713.14</v>
      </c>
      <c r="J286" s="256">
        <f t="shared" si="12"/>
        <v>0.27269271016577151</v>
      </c>
      <c r="K286" s="256">
        <f t="shared" si="14"/>
        <v>0.27269271016577151</v>
      </c>
      <c r="L286" s="24">
        <v>20020000</v>
      </c>
      <c r="M286" s="24">
        <f t="shared" si="13"/>
        <v>54.593080575187457</v>
      </c>
      <c r="N286" s="120">
        <f t="shared" si="15"/>
        <v>39142.051957013471</v>
      </c>
    </row>
    <row r="287" spans="5:14" x14ac:dyDescent="0.25">
      <c r="E287" s="23" t="s">
        <v>73</v>
      </c>
      <c r="F287" s="24">
        <v>200</v>
      </c>
      <c r="G287" s="24">
        <v>99000</v>
      </c>
      <c r="H287" s="642">
        <v>100000</v>
      </c>
      <c r="I287" s="43">
        <v>370032.61</v>
      </c>
      <c r="J287" s="256">
        <f t="shared" si="12"/>
        <v>0.26754398754207098</v>
      </c>
      <c r="K287" s="256">
        <f t="shared" si="14"/>
        <v>0.27024645206269793</v>
      </c>
      <c r="L287" s="24">
        <v>19819800</v>
      </c>
      <c r="M287" s="24">
        <f t="shared" si="13"/>
        <v>53.562306305922604</v>
      </c>
      <c r="N287" s="120">
        <f t="shared" si="15"/>
        <v>39195.614263319396</v>
      </c>
    </row>
    <row r="288" spans="5:14" x14ac:dyDescent="0.25">
      <c r="E288" s="23" t="s">
        <v>75</v>
      </c>
      <c r="F288" s="24">
        <v>52</v>
      </c>
      <c r="G288" s="24">
        <v>100000</v>
      </c>
      <c r="H288" s="642">
        <v>100000</v>
      </c>
      <c r="I288" s="43">
        <v>370032.61</v>
      </c>
      <c r="J288" s="256">
        <f t="shared" si="12"/>
        <v>0.27024645206269793</v>
      </c>
      <c r="K288" s="256">
        <f t="shared" si="14"/>
        <v>0.27024645206269793</v>
      </c>
      <c r="L288" s="24">
        <v>5205200</v>
      </c>
      <c r="M288" s="24">
        <f t="shared" si="13"/>
        <v>14.066868322767553</v>
      </c>
      <c r="N288" s="120">
        <f t="shared" si="15"/>
        <v>39209.681131642166</v>
      </c>
    </row>
    <row r="289" spans="5:14" x14ac:dyDescent="0.25">
      <c r="E289" s="23" t="s">
        <v>76</v>
      </c>
      <c r="F289" s="24">
        <v>100</v>
      </c>
      <c r="G289" s="24">
        <v>100000</v>
      </c>
      <c r="H289" s="642">
        <v>99998.95</v>
      </c>
      <c r="I289" s="43">
        <v>384420.91</v>
      </c>
      <c r="J289" s="256">
        <f t="shared" si="12"/>
        <v>0.26013153134672101</v>
      </c>
      <c r="K289" s="256">
        <f t="shared" si="14"/>
        <v>0.26012879996564181</v>
      </c>
      <c r="L289" s="24">
        <v>10010000</v>
      </c>
      <c r="M289" s="24">
        <f t="shared" si="13"/>
        <v>26.039166287806772</v>
      </c>
      <c r="N289" s="120">
        <f t="shared" si="15"/>
        <v>39235.720297929976</v>
      </c>
    </row>
    <row r="290" spans="5:14" x14ac:dyDescent="0.25">
      <c r="E290" s="23" t="s">
        <v>76</v>
      </c>
      <c r="F290" s="24">
        <v>55</v>
      </c>
      <c r="G290" s="24">
        <v>100000</v>
      </c>
      <c r="H290" s="642">
        <v>99998.95</v>
      </c>
      <c r="I290" s="43">
        <v>384420.91</v>
      </c>
      <c r="J290" s="256">
        <f t="shared" si="12"/>
        <v>0.26013153134672101</v>
      </c>
      <c r="K290" s="256">
        <f t="shared" si="14"/>
        <v>0.26012879996564181</v>
      </c>
      <c r="L290" s="24">
        <v>5505500</v>
      </c>
      <c r="M290" s="24">
        <f t="shared" si="13"/>
        <v>14.321541458293725</v>
      </c>
      <c r="N290" s="120">
        <f t="shared" si="15"/>
        <v>39250.041839388272</v>
      </c>
    </row>
    <row r="291" spans="5:14" x14ac:dyDescent="0.25">
      <c r="E291" s="23" t="s">
        <v>76</v>
      </c>
      <c r="F291" s="24">
        <v>845</v>
      </c>
      <c r="G291" s="24">
        <v>100000</v>
      </c>
      <c r="H291" s="642">
        <v>99998.95</v>
      </c>
      <c r="I291" s="43">
        <v>384420.91</v>
      </c>
      <c r="J291" s="256">
        <f t="shared" si="12"/>
        <v>0.26013153134672101</v>
      </c>
      <c r="K291" s="256">
        <f t="shared" si="14"/>
        <v>0.26012879996564181</v>
      </c>
      <c r="L291" s="24">
        <v>84584500</v>
      </c>
      <c r="M291" s="24">
        <f t="shared" si="13"/>
        <v>220.0309551319672</v>
      </c>
      <c r="N291" s="120">
        <f t="shared" si="15"/>
        <v>39470.072794520238</v>
      </c>
    </row>
    <row r="292" spans="5:14" x14ac:dyDescent="0.25">
      <c r="E292" s="23" t="s">
        <v>76</v>
      </c>
      <c r="F292" s="24">
        <v>1000</v>
      </c>
      <c r="G292" s="24">
        <v>100000</v>
      </c>
      <c r="H292" s="642">
        <v>99998.95</v>
      </c>
      <c r="I292" s="43">
        <v>384420.91</v>
      </c>
      <c r="J292" s="256">
        <f t="shared" si="12"/>
        <v>0.26013153134672101</v>
      </c>
      <c r="K292" s="256">
        <f t="shared" si="14"/>
        <v>0.26012879996564181</v>
      </c>
      <c r="L292" s="24">
        <v>100100000</v>
      </c>
      <c r="M292" s="24">
        <f t="shared" si="13"/>
        <v>260.39166287806773</v>
      </c>
      <c r="N292" s="120">
        <f t="shared" si="15"/>
        <v>39730.464457398302</v>
      </c>
    </row>
    <row r="293" spans="5:14" x14ac:dyDescent="0.25">
      <c r="E293" s="23" t="s">
        <v>76</v>
      </c>
      <c r="F293" s="24">
        <v>1000</v>
      </c>
      <c r="G293" s="24">
        <v>99900</v>
      </c>
      <c r="H293" s="642">
        <v>99998.95</v>
      </c>
      <c r="I293" s="43">
        <v>384420.91</v>
      </c>
      <c r="J293" s="256">
        <f t="shared" si="12"/>
        <v>0.25987139981537427</v>
      </c>
      <c r="K293" s="256">
        <f t="shared" si="14"/>
        <v>0.26012879996564181</v>
      </c>
      <c r="L293" s="24">
        <v>99999900</v>
      </c>
      <c r="M293" s="24">
        <f t="shared" si="13"/>
        <v>260.13127121518966</v>
      </c>
      <c r="N293" s="120">
        <f t="shared" si="15"/>
        <v>39990.595728613494</v>
      </c>
    </row>
    <row r="294" spans="5:14" x14ac:dyDescent="0.25">
      <c r="E294" s="23" t="s">
        <v>76</v>
      </c>
      <c r="F294" s="24">
        <v>1100</v>
      </c>
      <c r="G294" s="24">
        <v>98000</v>
      </c>
      <c r="H294" s="642">
        <v>99998.95</v>
      </c>
      <c r="I294" s="43">
        <v>384420.91</v>
      </c>
      <c r="J294" s="256">
        <f t="shared" si="12"/>
        <v>0.25492890071978658</v>
      </c>
      <c r="K294" s="256">
        <f t="shared" si="14"/>
        <v>0.26012879996564181</v>
      </c>
      <c r="L294" s="24">
        <v>107907800</v>
      </c>
      <c r="M294" s="24">
        <f t="shared" si="13"/>
        <v>280.70221258255697</v>
      </c>
      <c r="N294" s="120">
        <f t="shared" si="15"/>
        <v>40271.297941196055</v>
      </c>
    </row>
    <row r="295" spans="5:14" x14ac:dyDescent="0.25">
      <c r="E295" s="23" t="s">
        <v>76</v>
      </c>
      <c r="F295" s="24">
        <v>450</v>
      </c>
      <c r="G295" s="24">
        <v>99000</v>
      </c>
      <c r="H295" s="642">
        <v>99998.95</v>
      </c>
      <c r="I295" s="43">
        <v>384420.91</v>
      </c>
      <c r="J295" s="256">
        <f t="shared" si="12"/>
        <v>0.25753021603325377</v>
      </c>
      <c r="K295" s="256">
        <f t="shared" si="14"/>
        <v>0.26012879996564181</v>
      </c>
      <c r="L295" s="24">
        <v>44594550</v>
      </c>
      <c r="M295" s="24">
        <f t="shared" si="13"/>
        <v>116.00448581217917</v>
      </c>
      <c r="N295" s="120">
        <f t="shared" si="15"/>
        <v>40387.302427008231</v>
      </c>
    </row>
    <row r="296" spans="5:14" x14ac:dyDescent="0.25">
      <c r="E296" s="23" t="s">
        <v>127</v>
      </c>
      <c r="F296" s="24">
        <v>6</v>
      </c>
      <c r="G296" s="24">
        <v>95000</v>
      </c>
      <c r="H296" s="642">
        <v>99994</v>
      </c>
      <c r="I296" s="43">
        <v>423127.75</v>
      </c>
      <c r="J296" s="256">
        <f t="shared" si="12"/>
        <v>0.22451848171149258</v>
      </c>
      <c r="K296" s="256">
        <f t="shared" si="14"/>
        <v>0.23632106379219989</v>
      </c>
      <c r="L296" s="24">
        <v>570570.00100000005</v>
      </c>
      <c r="M296" s="24">
        <f t="shared" si="13"/>
        <v>1.3484580035225768</v>
      </c>
      <c r="N296" s="120">
        <f t="shared" si="15"/>
        <v>40388.650885011753</v>
      </c>
    </row>
    <row r="297" spans="5:14" x14ac:dyDescent="0.25">
      <c r="E297" s="23" t="s">
        <v>128</v>
      </c>
      <c r="F297" s="24">
        <v>57</v>
      </c>
      <c r="G297" s="24">
        <v>96000</v>
      </c>
      <c r="H297" s="642">
        <v>99900</v>
      </c>
      <c r="I297" s="43">
        <v>438319.92</v>
      </c>
      <c r="J297" s="256">
        <f t="shared" si="12"/>
        <v>0.21901810896479448</v>
      </c>
      <c r="K297" s="256">
        <f t="shared" si="14"/>
        <v>0.22791571964148927</v>
      </c>
      <c r="L297" s="24">
        <v>5477472</v>
      </c>
      <c r="M297" s="24">
        <f t="shared" si="13"/>
        <v>12.49651624320428</v>
      </c>
      <c r="N297" s="120">
        <f t="shared" si="15"/>
        <v>40401.147401254959</v>
      </c>
    </row>
    <row r="298" spans="5:14" x14ac:dyDescent="0.25">
      <c r="E298" s="23" t="s">
        <v>79</v>
      </c>
      <c r="F298" s="24">
        <v>250</v>
      </c>
      <c r="G298" s="24">
        <v>99000</v>
      </c>
      <c r="H298" s="642">
        <v>99950</v>
      </c>
      <c r="I298" s="43">
        <v>450102.72</v>
      </c>
      <c r="J298" s="256">
        <f t="shared" si="12"/>
        <v>0.2199497927939649</v>
      </c>
      <c r="K298" s="256">
        <f t="shared" si="14"/>
        <v>0.22206042211875548</v>
      </c>
      <c r="L298" s="24">
        <v>24774750</v>
      </c>
      <c r="M298" s="24">
        <f t="shared" si="13"/>
        <v>55.042435646689718</v>
      </c>
      <c r="N298" s="120">
        <f t="shared" si="15"/>
        <v>40456.189836901649</v>
      </c>
    </row>
    <row r="299" spans="5:14" x14ac:dyDescent="0.25">
      <c r="E299" s="23" t="s">
        <v>80</v>
      </c>
      <c r="F299" s="24">
        <v>746</v>
      </c>
      <c r="G299" s="24">
        <v>99890</v>
      </c>
      <c r="H299" s="642">
        <v>99950</v>
      </c>
      <c r="I299" s="43">
        <v>452076.76</v>
      </c>
      <c r="J299" s="256">
        <f t="shared" si="12"/>
        <v>0.22095805146011044</v>
      </c>
      <c r="K299" s="256">
        <f t="shared" si="14"/>
        <v>0.22109077228389268</v>
      </c>
      <c r="L299" s="24">
        <v>74592457.939999998</v>
      </c>
      <c r="M299" s="24">
        <f t="shared" si="13"/>
        <v>164.99954109563163</v>
      </c>
      <c r="N299" s="120">
        <f t="shared" si="15"/>
        <v>40621.189377997282</v>
      </c>
    </row>
    <row r="300" spans="5:14" x14ac:dyDescent="0.25">
      <c r="E300" s="23" t="s">
        <v>80</v>
      </c>
      <c r="F300" s="24">
        <v>195</v>
      </c>
      <c r="G300" s="24">
        <v>99900</v>
      </c>
      <c r="H300" s="642">
        <v>99950</v>
      </c>
      <c r="I300" s="43">
        <v>452076.76</v>
      </c>
      <c r="J300" s="256">
        <f t="shared" si="12"/>
        <v>0.22098017159740749</v>
      </c>
      <c r="K300" s="256">
        <f t="shared" si="14"/>
        <v>0.22109077228389268</v>
      </c>
      <c r="L300" s="24">
        <v>19499980.5</v>
      </c>
      <c r="M300" s="24">
        <f t="shared" si="13"/>
        <v>43.134224594955953</v>
      </c>
      <c r="N300" s="120">
        <f t="shared" si="15"/>
        <v>40664.323602592238</v>
      </c>
    </row>
    <row r="301" spans="5:14" x14ac:dyDescent="0.25">
      <c r="E301" s="23" t="s">
        <v>80</v>
      </c>
      <c r="F301" s="24">
        <v>120</v>
      </c>
      <c r="G301" s="24">
        <v>99900</v>
      </c>
      <c r="H301" s="642">
        <v>99950</v>
      </c>
      <c r="I301" s="43">
        <v>452076.76</v>
      </c>
      <c r="J301" s="256">
        <f t="shared" si="12"/>
        <v>0.22098017159740749</v>
      </c>
      <c r="K301" s="256">
        <f t="shared" si="14"/>
        <v>0.22109077228389268</v>
      </c>
      <c r="L301" s="24">
        <v>11999988</v>
      </c>
      <c r="M301" s="24">
        <f t="shared" si="13"/>
        <v>26.544138212280586</v>
      </c>
      <c r="N301" s="120">
        <f t="shared" si="15"/>
        <v>40690.867740804519</v>
      </c>
    </row>
    <row r="302" spans="5:14" x14ac:dyDescent="0.25">
      <c r="E302" s="23" t="s">
        <v>80</v>
      </c>
      <c r="F302" s="24">
        <v>244</v>
      </c>
      <c r="G302" s="24">
        <v>99900</v>
      </c>
      <c r="H302" s="642">
        <v>99950</v>
      </c>
      <c r="I302" s="43">
        <v>452076.76</v>
      </c>
      <c r="J302" s="256">
        <f t="shared" si="12"/>
        <v>0.22098017159740749</v>
      </c>
      <c r="K302" s="256">
        <f t="shared" si="14"/>
        <v>0.22109077228389268</v>
      </c>
      <c r="L302" s="24">
        <v>24399975.600000001</v>
      </c>
      <c r="M302" s="24">
        <f t="shared" si="13"/>
        <v>53.973081031637193</v>
      </c>
      <c r="N302" s="120">
        <f t="shared" si="15"/>
        <v>40744.840821836158</v>
      </c>
    </row>
    <row r="303" spans="5:14" x14ac:dyDescent="0.25">
      <c r="E303" s="23" t="s">
        <v>88</v>
      </c>
      <c r="F303" s="24">
        <v>70</v>
      </c>
      <c r="G303" s="24">
        <v>113000</v>
      </c>
      <c r="H303" s="642">
        <v>113000</v>
      </c>
      <c r="I303" s="43">
        <v>460012.36</v>
      </c>
      <c r="J303" s="256">
        <f t="shared" si="12"/>
        <v>0.24564557352328534</v>
      </c>
      <c r="K303" s="256">
        <f t="shared" si="14"/>
        <v>0.24564557352328534</v>
      </c>
      <c r="L303" s="24">
        <v>7917910</v>
      </c>
      <c r="M303" s="24">
        <f t="shared" si="13"/>
        <v>17.212385336776602</v>
      </c>
      <c r="N303" s="120">
        <f t="shared" si="15"/>
        <v>40762.053207172932</v>
      </c>
    </row>
    <row r="304" spans="5:14" x14ac:dyDescent="0.25">
      <c r="E304" s="23" t="s">
        <v>89</v>
      </c>
      <c r="F304" s="24">
        <v>50</v>
      </c>
      <c r="G304" s="24">
        <v>112999</v>
      </c>
      <c r="H304" s="642">
        <v>113000</v>
      </c>
      <c r="I304" s="43">
        <v>465902.92</v>
      </c>
      <c r="J304" s="256">
        <f t="shared" si="12"/>
        <v>0.24253765140600536</v>
      </c>
      <c r="K304" s="256">
        <f t="shared" si="14"/>
        <v>0.24253979777589718</v>
      </c>
      <c r="L304" s="24">
        <v>5655599.9500000002</v>
      </c>
      <c r="M304" s="24">
        <f t="shared" si="13"/>
        <v>12.139009452870569</v>
      </c>
      <c r="N304" s="120">
        <f t="shared" si="15"/>
        <v>40774.192216625801</v>
      </c>
    </row>
    <row r="305" spans="1:14" x14ac:dyDescent="0.25">
      <c r="E305" s="23" t="s">
        <v>89</v>
      </c>
      <c r="F305" s="24">
        <v>200</v>
      </c>
      <c r="G305" s="24">
        <v>112999</v>
      </c>
      <c r="H305" s="642">
        <v>113000</v>
      </c>
      <c r="I305" s="43">
        <v>465902.92</v>
      </c>
      <c r="J305" s="256">
        <f t="shared" si="12"/>
        <v>0.24253765140600536</v>
      </c>
      <c r="K305" s="256">
        <f t="shared" si="14"/>
        <v>0.24253979777589718</v>
      </c>
      <c r="L305" s="24">
        <v>22622399.800000001</v>
      </c>
      <c r="M305" s="24">
        <f t="shared" si="13"/>
        <v>48.556037811482277</v>
      </c>
      <c r="N305" s="120">
        <f t="shared" si="15"/>
        <v>40822.748254437283</v>
      </c>
    </row>
    <row r="306" spans="1:14" x14ac:dyDescent="0.25">
      <c r="E306" s="23" t="s">
        <v>129</v>
      </c>
      <c r="F306" s="24">
        <v>10000</v>
      </c>
      <c r="G306" s="24">
        <v>111500</v>
      </c>
      <c r="H306" s="642">
        <v>112500</v>
      </c>
      <c r="I306" s="43">
        <v>458193.82</v>
      </c>
      <c r="J306" s="256">
        <f t="shared" si="12"/>
        <v>0.24334680026893421</v>
      </c>
      <c r="K306" s="256">
        <f t="shared" si="14"/>
        <v>0.24552928278255695</v>
      </c>
      <c r="L306" s="24">
        <v>1116115000</v>
      </c>
      <c r="M306" s="24">
        <f t="shared" si="13"/>
        <v>2435.9014706920316</v>
      </c>
      <c r="N306" s="120">
        <f t="shared" si="15"/>
        <v>43258.649725129319</v>
      </c>
    </row>
    <row r="307" spans="1:14" x14ac:dyDescent="0.25">
      <c r="E307" s="23" t="s">
        <v>130</v>
      </c>
      <c r="F307" s="24">
        <v>200</v>
      </c>
      <c r="G307" s="24">
        <v>110500</v>
      </c>
      <c r="H307" s="642">
        <v>113000</v>
      </c>
      <c r="I307" s="43">
        <v>459023.63</v>
      </c>
      <c r="J307" s="256">
        <f t="shared" si="12"/>
        <v>0.24072834768876714</v>
      </c>
      <c r="K307" s="256">
        <f t="shared" si="14"/>
        <v>0.24617469039665779</v>
      </c>
      <c r="L307" s="24">
        <v>22122100</v>
      </c>
      <c r="M307" s="24">
        <f t="shared" si="13"/>
        <v>48.193815207291181</v>
      </c>
      <c r="N307" s="120">
        <f t="shared" si="15"/>
        <v>43306.843540336609</v>
      </c>
    </row>
    <row r="308" spans="1:14" x14ac:dyDescent="0.25">
      <c r="E308" s="23" t="s">
        <v>130</v>
      </c>
      <c r="F308" s="24">
        <v>200</v>
      </c>
      <c r="G308" s="24">
        <v>110500</v>
      </c>
      <c r="H308" s="642">
        <v>113000</v>
      </c>
      <c r="I308" s="43">
        <v>459023.63</v>
      </c>
      <c r="J308" s="256">
        <f t="shared" si="12"/>
        <v>0.24072834768876714</v>
      </c>
      <c r="K308" s="256">
        <f t="shared" si="14"/>
        <v>0.24617469039665779</v>
      </c>
      <c r="L308" s="24">
        <v>22122100</v>
      </c>
      <c r="M308" s="24">
        <f t="shared" si="13"/>
        <v>48.193815207291181</v>
      </c>
      <c r="N308" s="120">
        <f t="shared" si="15"/>
        <v>43355.0373555439</v>
      </c>
    </row>
    <row r="309" spans="1:14" x14ac:dyDescent="0.25">
      <c r="E309" s="23" t="s">
        <v>130</v>
      </c>
      <c r="F309" s="24">
        <v>100</v>
      </c>
      <c r="G309" s="24">
        <v>110500</v>
      </c>
      <c r="H309" s="642">
        <v>113000</v>
      </c>
      <c r="I309" s="43">
        <v>459023.63</v>
      </c>
      <c r="J309" s="256">
        <f t="shared" si="12"/>
        <v>0.24072834768876714</v>
      </c>
      <c r="K309" s="256">
        <f t="shared" si="14"/>
        <v>0.24617469039665779</v>
      </c>
      <c r="L309" s="24">
        <v>11061050</v>
      </c>
      <c r="M309" s="24">
        <f t="shared" si="13"/>
        <v>24.09690760364559</v>
      </c>
      <c r="N309" s="120">
        <f t="shared" si="15"/>
        <v>43379.134263147549</v>
      </c>
    </row>
    <row r="310" spans="1:14" x14ac:dyDescent="0.25">
      <c r="E310" s="23" t="s">
        <v>92</v>
      </c>
      <c r="F310" s="24">
        <v>100</v>
      </c>
      <c r="G310" s="24">
        <v>112825</v>
      </c>
      <c r="H310" s="642">
        <v>115000</v>
      </c>
      <c r="I310" s="43">
        <v>484924.03</v>
      </c>
      <c r="J310" s="256">
        <f t="shared" si="12"/>
        <v>0.23266531048172637</v>
      </c>
      <c r="K310" s="256">
        <f t="shared" si="14"/>
        <v>0.23715054912828304</v>
      </c>
      <c r="L310" s="24">
        <v>11293782.5</v>
      </c>
      <c r="M310" s="24">
        <f t="shared" si="13"/>
        <v>23.28979757922081</v>
      </c>
      <c r="N310" s="120">
        <f t="shared" si="15"/>
        <v>43402.424060726771</v>
      </c>
    </row>
    <row r="311" spans="1:14" x14ac:dyDescent="0.25">
      <c r="E311" s="23" t="s">
        <v>92</v>
      </c>
      <c r="F311" s="24">
        <v>50</v>
      </c>
      <c r="G311" s="24">
        <v>113000</v>
      </c>
      <c r="H311" s="642">
        <v>115000</v>
      </c>
      <c r="I311" s="43">
        <v>484924.03</v>
      </c>
      <c r="J311" s="256">
        <f t="shared" si="12"/>
        <v>0.23302619175213898</v>
      </c>
      <c r="K311" s="256">
        <f t="shared" si="14"/>
        <v>0.23715054912828304</v>
      </c>
      <c r="L311" s="24">
        <v>5655650</v>
      </c>
      <c r="M311" s="24">
        <f t="shared" si="13"/>
        <v>11.662960897194555</v>
      </c>
      <c r="N311" s="120">
        <f t="shared" si="15"/>
        <v>43414.087021623964</v>
      </c>
    </row>
    <row r="312" spans="1:14" x14ac:dyDescent="0.25">
      <c r="E312" s="23" t="s">
        <v>92</v>
      </c>
      <c r="F312" s="24">
        <v>50</v>
      </c>
      <c r="G312" s="24">
        <v>112000</v>
      </c>
      <c r="H312" s="642">
        <v>115000</v>
      </c>
      <c r="I312" s="43">
        <v>484924.03</v>
      </c>
      <c r="J312" s="256">
        <f t="shared" si="12"/>
        <v>0.23096401306406694</v>
      </c>
      <c r="K312" s="256">
        <f t="shared" si="14"/>
        <v>0.23715054912828304</v>
      </c>
      <c r="L312" s="24">
        <v>5605600</v>
      </c>
      <c r="M312" s="24">
        <f t="shared" si="13"/>
        <v>11.559748853856551</v>
      </c>
      <c r="N312" s="120">
        <f t="shared" si="15"/>
        <v>43425.646770477819</v>
      </c>
    </row>
    <row r="313" spans="1:14" x14ac:dyDescent="0.25">
      <c r="E313" s="23" t="s">
        <v>101</v>
      </c>
      <c r="F313" s="24">
        <v>37</v>
      </c>
      <c r="G313" s="24">
        <v>160000</v>
      </c>
      <c r="H313" s="642">
        <v>180000</v>
      </c>
      <c r="I313" s="43">
        <v>820186.43</v>
      </c>
      <c r="J313" s="256">
        <f t="shared" si="12"/>
        <v>0.19507759961354151</v>
      </c>
      <c r="K313" s="256">
        <f t="shared" si="14"/>
        <v>0.21946229956523419</v>
      </c>
      <c r="L313" s="24">
        <v>5925920</v>
      </c>
      <c r="M313" s="24">
        <f t="shared" si="13"/>
        <v>7.2250890568867367</v>
      </c>
      <c r="N313" s="120">
        <f t="shared" si="15"/>
        <v>43432.871859534709</v>
      </c>
    </row>
    <row r="314" spans="1:14" x14ac:dyDescent="0.25">
      <c r="E314" s="23" t="s">
        <v>101</v>
      </c>
      <c r="F314" s="24">
        <v>57</v>
      </c>
      <c r="G314" s="24">
        <v>160000</v>
      </c>
      <c r="H314" s="642">
        <v>180000</v>
      </c>
      <c r="I314" s="43">
        <v>820186.43</v>
      </c>
      <c r="J314" s="256">
        <f t="shared" si="12"/>
        <v>0.19507759961354151</v>
      </c>
      <c r="K314" s="256">
        <f t="shared" si="14"/>
        <v>0.21946229956523419</v>
      </c>
      <c r="L314" s="24">
        <v>9129120</v>
      </c>
      <c r="M314" s="24">
        <f t="shared" si="13"/>
        <v>11.130542601149838</v>
      </c>
      <c r="N314" s="120">
        <f t="shared" si="15"/>
        <v>43444.002402135862</v>
      </c>
    </row>
    <row r="315" spans="1:14" s="3" customFormat="1" x14ac:dyDescent="0.25">
      <c r="A315" s="265"/>
      <c r="B315" s="265"/>
      <c r="C315" s="265"/>
      <c r="D315" s="265"/>
      <c r="E315" s="60"/>
      <c r="F315" s="29"/>
      <c r="G315" s="29"/>
      <c r="H315" s="674"/>
      <c r="I315" s="45"/>
      <c r="J315" s="257"/>
      <c r="K315" s="257"/>
      <c r="L315" s="29"/>
      <c r="M315" s="29"/>
      <c r="N315" s="270"/>
    </row>
    <row r="316" spans="1:14" ht="18" x14ac:dyDescent="0.25">
      <c r="E316" s="258" t="s">
        <v>158</v>
      </c>
      <c r="F316" s="418">
        <f>SUM(F2:F315)</f>
        <v>188797</v>
      </c>
      <c r="G316" s="259"/>
      <c r="H316" s="675"/>
      <c r="I316" s="260" t="s">
        <v>228</v>
      </c>
      <c r="J316" s="417">
        <f>AVERAGE(J2:J314)</f>
        <v>0.23155023127100788</v>
      </c>
      <c r="K316" s="417"/>
      <c r="L316" s="422" t="s">
        <v>160</v>
      </c>
      <c r="M316" s="417">
        <f>SUM(M2:M315)</f>
        <v>43444.002402135862</v>
      </c>
      <c r="N316" s="272"/>
    </row>
    <row r="317" spans="1:14" s="30" customFormat="1" x14ac:dyDescent="0.25">
      <c r="E317" s="60"/>
      <c r="F317" s="29"/>
      <c r="G317" s="29"/>
      <c r="H317" s="674"/>
      <c r="I317" s="45"/>
      <c r="J317" s="257"/>
      <c r="K317" s="257"/>
      <c r="L317" s="29"/>
      <c r="M317" s="29"/>
      <c r="N317" s="206"/>
    </row>
    <row r="318" spans="1:14" s="30" customFormat="1" x14ac:dyDescent="0.25">
      <c r="E318" s="60"/>
      <c r="F318" s="29"/>
      <c r="G318" s="29"/>
      <c r="H318" s="674"/>
      <c r="I318" s="45"/>
      <c r="J318" s="257"/>
      <c r="K318" s="257"/>
      <c r="L318" s="29"/>
      <c r="M318" s="29"/>
      <c r="N318" s="206"/>
    </row>
    <row r="319" spans="1:14" s="30" customFormat="1" x14ac:dyDescent="0.25">
      <c r="E319" s="60"/>
      <c r="F319" s="29"/>
      <c r="G319" s="29"/>
      <c r="H319" s="674"/>
      <c r="I319" s="45"/>
      <c r="J319" s="257"/>
      <c r="K319" s="257"/>
      <c r="L319" s="29"/>
      <c r="M319" s="29"/>
      <c r="N319" s="206"/>
    </row>
    <row r="320" spans="1:14" s="30" customFormat="1" x14ac:dyDescent="0.25">
      <c r="E320" s="60"/>
      <c r="F320" s="29"/>
      <c r="G320" s="29"/>
      <c r="H320" s="674"/>
      <c r="I320" s="45"/>
      <c r="J320" s="257"/>
      <c r="K320" s="257"/>
      <c r="L320" s="29"/>
      <c r="M320" s="29"/>
      <c r="N320" s="206"/>
    </row>
    <row r="321" spans="5:14" s="30" customFormat="1" x14ac:dyDescent="0.25">
      <c r="E321" s="60"/>
      <c r="F321" s="29"/>
      <c r="G321" s="29"/>
      <c r="H321" s="674"/>
      <c r="I321" s="45"/>
      <c r="J321" s="257"/>
      <c r="K321" s="257"/>
      <c r="L321" s="29"/>
      <c r="M321" s="29"/>
      <c r="N321" s="206"/>
    </row>
    <row r="322" spans="5:14" s="30" customFormat="1" x14ac:dyDescent="0.25">
      <c r="E322" s="60"/>
      <c r="F322" s="29"/>
      <c r="G322" s="29"/>
      <c r="H322" s="674"/>
      <c r="I322" s="45"/>
      <c r="J322" s="257"/>
      <c r="K322" s="257"/>
      <c r="L322" s="29"/>
      <c r="M322" s="29"/>
      <c r="N322" s="206"/>
    </row>
    <row r="323" spans="5:14" s="30" customFormat="1" x14ac:dyDescent="0.25">
      <c r="E323" s="60"/>
      <c r="F323" s="29"/>
      <c r="G323" s="29"/>
      <c r="H323" s="674"/>
      <c r="I323" s="45"/>
      <c r="J323" s="257"/>
      <c r="K323" s="257"/>
      <c r="L323" s="29"/>
      <c r="M323" s="29"/>
      <c r="N323" s="206"/>
    </row>
    <row r="324" spans="5:14" s="30" customFormat="1" x14ac:dyDescent="0.25">
      <c r="E324" s="60"/>
      <c r="F324" s="29"/>
      <c r="G324" s="29"/>
      <c r="H324" s="674"/>
      <c r="I324" s="45"/>
      <c r="J324" s="257"/>
      <c r="K324" s="257"/>
      <c r="L324" s="29"/>
      <c r="M324" s="29"/>
      <c r="N324" s="206"/>
    </row>
    <row r="325" spans="5:14" s="30" customFormat="1" x14ac:dyDescent="0.25">
      <c r="E325" s="60"/>
      <c r="F325" s="29"/>
      <c r="G325" s="29"/>
      <c r="H325" s="674"/>
      <c r="I325" s="45"/>
      <c r="J325" s="257"/>
      <c r="K325" s="257"/>
      <c r="L325" s="29"/>
      <c r="M325" s="29"/>
      <c r="N325" s="206"/>
    </row>
    <row r="326" spans="5:14" s="30" customFormat="1" x14ac:dyDescent="0.25">
      <c r="E326" s="60"/>
      <c r="F326" s="29"/>
      <c r="G326" s="29"/>
      <c r="H326" s="674"/>
      <c r="I326" s="45"/>
      <c r="J326" s="257"/>
      <c r="K326" s="257"/>
      <c r="L326" s="29"/>
      <c r="M326" s="29"/>
      <c r="N326" s="206"/>
    </row>
    <row r="327" spans="5:14" s="30" customFormat="1" x14ac:dyDescent="0.25">
      <c r="E327" s="60"/>
      <c r="F327" s="29"/>
      <c r="G327" s="29"/>
      <c r="H327" s="674"/>
      <c r="I327" s="45"/>
      <c r="J327" s="257"/>
      <c r="K327" s="257"/>
      <c r="L327" s="29"/>
      <c r="M327" s="29"/>
      <c r="N327" s="206"/>
    </row>
    <row r="328" spans="5:14" s="30" customFormat="1" x14ac:dyDescent="0.25">
      <c r="E328" s="60"/>
      <c r="F328" s="29"/>
      <c r="G328" s="29"/>
      <c r="H328" s="674"/>
      <c r="I328" s="45"/>
      <c r="J328" s="257"/>
      <c r="K328" s="257"/>
      <c r="L328" s="29"/>
      <c r="M328" s="29"/>
      <c r="N328" s="206"/>
    </row>
    <row r="329" spans="5:14" s="30" customFormat="1" x14ac:dyDescent="0.25">
      <c r="E329" s="60"/>
      <c r="F329" s="29"/>
      <c r="G329" s="29"/>
      <c r="H329" s="674"/>
      <c r="I329" s="45"/>
      <c r="J329" s="257"/>
      <c r="K329" s="257"/>
      <c r="L329" s="29"/>
      <c r="M329" s="29"/>
      <c r="N329" s="206"/>
    </row>
    <row r="330" spans="5:14" s="30" customFormat="1" x14ac:dyDescent="0.25">
      <c r="E330" s="60"/>
      <c r="F330" s="29"/>
      <c r="G330" s="29"/>
      <c r="H330" s="674"/>
      <c r="I330" s="45"/>
      <c r="J330" s="257"/>
      <c r="K330" s="257"/>
      <c r="L330" s="29"/>
      <c r="M330" s="29"/>
      <c r="N330" s="206"/>
    </row>
    <row r="331" spans="5:14" s="30" customFormat="1" x14ac:dyDescent="0.25">
      <c r="E331" s="60"/>
      <c r="F331" s="29"/>
      <c r="G331" s="29"/>
      <c r="H331" s="674"/>
      <c r="I331" s="45"/>
      <c r="J331" s="257"/>
      <c r="K331" s="257"/>
      <c r="L331" s="29"/>
      <c r="M331" s="29"/>
      <c r="N331" s="206"/>
    </row>
    <row r="332" spans="5:14" s="30" customFormat="1" x14ac:dyDescent="0.25">
      <c r="E332" s="60"/>
      <c r="F332" s="29"/>
      <c r="G332" s="29"/>
      <c r="H332" s="674"/>
      <c r="I332" s="45"/>
      <c r="J332" s="257"/>
      <c r="K332" s="257"/>
      <c r="L332" s="29"/>
      <c r="M332" s="29"/>
      <c r="N332" s="206"/>
    </row>
    <row r="333" spans="5:14" s="30" customFormat="1" x14ac:dyDescent="0.25">
      <c r="E333" s="60"/>
      <c r="F333" s="29"/>
      <c r="G333" s="29"/>
      <c r="H333" s="674"/>
      <c r="I333" s="45"/>
      <c r="J333" s="257"/>
      <c r="K333" s="257"/>
      <c r="L333" s="29"/>
      <c r="M333" s="29"/>
      <c r="N333" s="206"/>
    </row>
    <row r="334" spans="5:14" s="30" customFormat="1" x14ac:dyDescent="0.25">
      <c r="E334" s="60"/>
      <c r="F334" s="29"/>
      <c r="G334" s="29"/>
      <c r="H334" s="674"/>
      <c r="I334" s="45"/>
      <c r="J334" s="257"/>
      <c r="K334" s="257"/>
      <c r="L334" s="29"/>
      <c r="M334" s="29"/>
      <c r="N334" s="206"/>
    </row>
    <row r="335" spans="5:14" s="30" customFormat="1" x14ac:dyDescent="0.25">
      <c r="E335" s="60"/>
      <c r="F335" s="29"/>
      <c r="G335" s="29"/>
      <c r="H335" s="674"/>
      <c r="I335" s="45"/>
      <c r="J335" s="257"/>
      <c r="K335" s="257"/>
      <c r="L335" s="29"/>
      <c r="M335" s="29"/>
      <c r="N335" s="206"/>
    </row>
    <row r="336" spans="5:14" s="30" customFormat="1" x14ac:dyDescent="0.25">
      <c r="E336" s="60"/>
      <c r="F336" s="29"/>
      <c r="G336" s="29"/>
      <c r="H336" s="674"/>
      <c r="I336" s="45"/>
      <c r="J336" s="257"/>
      <c r="K336" s="257"/>
      <c r="L336" s="29"/>
      <c r="M336" s="29"/>
      <c r="N336" s="206"/>
    </row>
    <row r="337" spans="5:14" s="30" customFormat="1" x14ac:dyDescent="0.25">
      <c r="E337" s="60"/>
      <c r="F337" s="29"/>
      <c r="G337" s="29"/>
      <c r="H337" s="674"/>
      <c r="I337" s="45"/>
      <c r="J337" s="257"/>
      <c r="K337" s="257"/>
      <c r="L337" s="29"/>
      <c r="M337" s="29"/>
      <c r="N337" s="206"/>
    </row>
    <row r="338" spans="5:14" s="30" customFormat="1" x14ac:dyDescent="0.25">
      <c r="E338" s="60"/>
      <c r="F338" s="29"/>
      <c r="G338" s="29"/>
      <c r="H338" s="674"/>
      <c r="I338" s="45"/>
      <c r="J338" s="257"/>
      <c r="K338" s="257"/>
      <c r="L338" s="29"/>
      <c r="M338" s="29"/>
      <c r="N338" s="206"/>
    </row>
    <row r="339" spans="5:14" s="30" customFormat="1" x14ac:dyDescent="0.25">
      <c r="E339" s="60"/>
      <c r="F339" s="29"/>
      <c r="G339" s="29"/>
      <c r="H339" s="674"/>
      <c r="I339" s="45"/>
      <c r="J339" s="257"/>
      <c r="K339" s="257"/>
      <c r="L339" s="29"/>
      <c r="M339" s="29"/>
      <c r="N339" s="206"/>
    </row>
    <row r="340" spans="5:14" s="30" customFormat="1" x14ac:dyDescent="0.25">
      <c r="E340" s="60"/>
      <c r="F340" s="29"/>
      <c r="G340" s="29"/>
      <c r="H340" s="674"/>
      <c r="I340" s="45"/>
      <c r="J340" s="257"/>
      <c r="K340" s="257"/>
      <c r="L340" s="29"/>
      <c r="M340" s="29"/>
      <c r="N340" s="206"/>
    </row>
    <row r="341" spans="5:14" s="30" customFormat="1" x14ac:dyDescent="0.25">
      <c r="E341" s="60"/>
      <c r="F341" s="29"/>
      <c r="G341" s="29"/>
      <c r="H341" s="674"/>
      <c r="I341" s="45"/>
      <c r="J341" s="257"/>
      <c r="K341" s="257"/>
      <c r="L341" s="29"/>
      <c r="M341" s="29"/>
      <c r="N341" s="206"/>
    </row>
    <row r="342" spans="5:14" s="30" customFormat="1" x14ac:dyDescent="0.25">
      <c r="E342" s="60"/>
      <c r="F342" s="29"/>
      <c r="G342" s="29"/>
      <c r="H342" s="674"/>
      <c r="I342" s="45"/>
      <c r="J342" s="257"/>
      <c r="K342" s="257"/>
      <c r="L342" s="29"/>
      <c r="M342" s="29"/>
      <c r="N342" s="206"/>
    </row>
    <row r="343" spans="5:14" s="30" customFormat="1" x14ac:dyDescent="0.25">
      <c r="E343" s="60"/>
      <c r="F343" s="29"/>
      <c r="G343" s="29"/>
      <c r="H343" s="674"/>
      <c r="I343" s="45"/>
      <c r="J343" s="257"/>
      <c r="K343" s="257"/>
      <c r="L343" s="29"/>
      <c r="M343" s="29"/>
      <c r="N343" s="206"/>
    </row>
    <row r="344" spans="5:14" s="30" customFormat="1" x14ac:dyDescent="0.25">
      <c r="E344" s="60"/>
      <c r="F344" s="29"/>
      <c r="G344" s="29"/>
      <c r="H344" s="674"/>
      <c r="I344" s="45"/>
      <c r="J344" s="257"/>
      <c r="K344" s="257"/>
      <c r="L344" s="29"/>
      <c r="M344" s="29"/>
      <c r="N344" s="206"/>
    </row>
    <row r="345" spans="5:14" s="30" customFormat="1" x14ac:dyDescent="0.25">
      <c r="E345" s="60"/>
      <c r="F345" s="29"/>
      <c r="G345" s="29"/>
      <c r="H345" s="674"/>
      <c r="I345" s="45"/>
      <c r="J345" s="257"/>
      <c r="K345" s="257"/>
      <c r="L345" s="29"/>
      <c r="M345" s="29"/>
      <c r="N345" s="206"/>
    </row>
    <row r="346" spans="5:14" s="30" customFormat="1" x14ac:dyDescent="0.25">
      <c r="E346" s="60"/>
      <c r="F346" s="29"/>
      <c r="G346" s="29"/>
      <c r="H346" s="674"/>
      <c r="I346" s="45"/>
      <c r="J346" s="257"/>
      <c r="K346" s="257"/>
      <c r="L346" s="29"/>
      <c r="M346" s="29"/>
      <c r="N346" s="206"/>
    </row>
    <row r="347" spans="5:14" s="30" customFormat="1" x14ac:dyDescent="0.25">
      <c r="E347" s="60"/>
      <c r="F347" s="29"/>
      <c r="G347" s="29"/>
      <c r="H347" s="674"/>
      <c r="I347" s="45"/>
      <c r="J347" s="257"/>
      <c r="K347" s="257"/>
      <c r="L347" s="29"/>
      <c r="M347" s="29"/>
      <c r="N347" s="206"/>
    </row>
    <row r="348" spans="5:14" s="30" customFormat="1" x14ac:dyDescent="0.25">
      <c r="E348" s="60"/>
      <c r="F348" s="29"/>
      <c r="G348" s="29"/>
      <c r="H348" s="674"/>
      <c r="I348" s="45"/>
      <c r="J348" s="257"/>
      <c r="K348" s="257"/>
      <c r="L348" s="29"/>
      <c r="M348" s="29"/>
      <c r="N348" s="206"/>
    </row>
    <row r="349" spans="5:14" s="30" customFormat="1" x14ac:dyDescent="0.25">
      <c r="E349" s="60"/>
      <c r="F349" s="29"/>
      <c r="G349" s="29"/>
      <c r="H349" s="674"/>
      <c r="I349" s="45"/>
      <c r="J349" s="257"/>
      <c r="K349" s="257"/>
      <c r="L349" s="29"/>
      <c r="M349" s="29"/>
      <c r="N349" s="206"/>
    </row>
    <row r="350" spans="5:14" s="30" customFormat="1" x14ac:dyDescent="0.25">
      <c r="E350" s="60"/>
      <c r="F350" s="29"/>
      <c r="G350" s="29"/>
      <c r="H350" s="674"/>
      <c r="I350" s="45"/>
      <c r="J350" s="257"/>
      <c r="K350" s="257"/>
      <c r="L350" s="29"/>
      <c r="M350" s="29"/>
      <c r="N350" s="206"/>
    </row>
    <row r="351" spans="5:14" s="30" customFormat="1" x14ac:dyDescent="0.25">
      <c r="E351" s="60"/>
      <c r="F351" s="29"/>
      <c r="G351" s="29"/>
      <c r="H351" s="674"/>
      <c r="I351" s="45"/>
      <c r="J351" s="257"/>
      <c r="K351" s="257"/>
      <c r="L351" s="29"/>
      <c r="M351" s="29"/>
      <c r="N351" s="206"/>
    </row>
    <row r="352" spans="5:14" s="30" customFormat="1" x14ac:dyDescent="0.25">
      <c r="E352" s="60"/>
      <c r="F352" s="29"/>
      <c r="G352" s="29"/>
      <c r="H352" s="674"/>
      <c r="I352" s="45"/>
      <c r="J352" s="257"/>
      <c r="K352" s="257"/>
      <c r="L352" s="29"/>
      <c r="M352" s="29"/>
      <c r="N352" s="206"/>
    </row>
    <row r="353" spans="5:14" s="30" customFormat="1" x14ac:dyDescent="0.25">
      <c r="E353" s="60"/>
      <c r="F353" s="29"/>
      <c r="G353" s="29"/>
      <c r="H353" s="674"/>
      <c r="I353" s="45"/>
      <c r="J353" s="257"/>
      <c r="K353" s="257"/>
      <c r="L353" s="29"/>
      <c r="M353" s="29"/>
      <c r="N353" s="206"/>
    </row>
    <row r="354" spans="5:14" s="30" customFormat="1" x14ac:dyDescent="0.25">
      <c r="E354" s="60"/>
      <c r="F354" s="29"/>
      <c r="G354" s="29"/>
      <c r="H354" s="674"/>
      <c r="I354" s="45"/>
      <c r="J354" s="257"/>
      <c r="K354" s="257"/>
      <c r="L354" s="29"/>
      <c r="M354" s="29"/>
      <c r="N354" s="206"/>
    </row>
    <row r="355" spans="5:14" s="30" customFormat="1" x14ac:dyDescent="0.25">
      <c r="E355" s="60"/>
      <c r="F355" s="29"/>
      <c r="G355" s="29"/>
      <c r="H355" s="674"/>
      <c r="I355" s="45"/>
      <c r="J355" s="257"/>
      <c r="K355" s="257"/>
      <c r="L355" s="29"/>
      <c r="M355" s="29"/>
      <c r="N355" s="206"/>
    </row>
    <row r="356" spans="5:14" s="30" customFormat="1" x14ac:dyDescent="0.25">
      <c r="E356" s="60"/>
      <c r="F356" s="29"/>
      <c r="G356" s="29"/>
      <c r="H356" s="674"/>
      <c r="I356" s="45"/>
      <c r="J356" s="257"/>
      <c r="K356" s="257"/>
      <c r="L356" s="29"/>
      <c r="M356" s="29"/>
      <c r="N356" s="206"/>
    </row>
    <row r="357" spans="5:14" s="30" customFormat="1" x14ac:dyDescent="0.25">
      <c r="E357" s="60"/>
      <c r="F357" s="29"/>
      <c r="G357" s="29"/>
      <c r="H357" s="674"/>
      <c r="I357" s="45"/>
      <c r="J357" s="257"/>
      <c r="K357" s="257"/>
      <c r="L357" s="29"/>
      <c r="M357" s="29"/>
      <c r="N357" s="206"/>
    </row>
    <row r="358" spans="5:14" s="30" customFormat="1" x14ac:dyDescent="0.25">
      <c r="E358" s="60"/>
      <c r="F358" s="29"/>
      <c r="G358" s="29"/>
      <c r="H358" s="674"/>
      <c r="I358" s="45"/>
      <c r="J358" s="257"/>
      <c r="K358" s="257"/>
      <c r="L358" s="29"/>
      <c r="M358" s="29"/>
      <c r="N358" s="206"/>
    </row>
    <row r="359" spans="5:14" s="30" customFormat="1" x14ac:dyDescent="0.25">
      <c r="E359" s="60"/>
      <c r="F359" s="29"/>
      <c r="G359" s="29"/>
      <c r="H359" s="674"/>
      <c r="I359" s="45"/>
      <c r="J359" s="257"/>
      <c r="K359" s="257"/>
      <c r="L359" s="29"/>
      <c r="M359" s="29"/>
      <c r="N359" s="206"/>
    </row>
    <row r="360" spans="5:14" s="30" customFormat="1" x14ac:dyDescent="0.25">
      <c r="E360" s="60"/>
      <c r="F360" s="29"/>
      <c r="G360" s="29"/>
      <c r="H360" s="674"/>
      <c r="I360" s="45"/>
      <c r="J360" s="257"/>
      <c r="K360" s="257"/>
      <c r="L360" s="29"/>
      <c r="M360" s="29"/>
      <c r="N360" s="206"/>
    </row>
    <row r="361" spans="5:14" s="30" customFormat="1" x14ac:dyDescent="0.25">
      <c r="E361" s="60"/>
      <c r="F361" s="29"/>
      <c r="G361" s="29"/>
      <c r="H361" s="674"/>
      <c r="I361" s="45"/>
      <c r="J361" s="257"/>
      <c r="K361" s="257"/>
      <c r="L361" s="29"/>
      <c r="M361" s="29"/>
      <c r="N361" s="206"/>
    </row>
    <row r="362" spans="5:14" s="30" customFormat="1" x14ac:dyDescent="0.25">
      <c r="E362" s="60"/>
      <c r="F362" s="29"/>
      <c r="G362" s="29"/>
      <c r="H362" s="674"/>
      <c r="I362" s="45"/>
      <c r="J362" s="257"/>
      <c r="K362" s="257"/>
      <c r="L362" s="29"/>
      <c r="M362" s="29"/>
      <c r="N362" s="206"/>
    </row>
    <row r="363" spans="5:14" s="30" customFormat="1" x14ac:dyDescent="0.25">
      <c r="E363" s="60"/>
      <c r="F363" s="29"/>
      <c r="G363" s="29"/>
      <c r="H363" s="674"/>
      <c r="I363" s="45"/>
      <c r="J363" s="257"/>
      <c r="K363" s="257"/>
      <c r="L363" s="29"/>
      <c r="M363" s="29"/>
      <c r="N363" s="206"/>
    </row>
    <row r="364" spans="5:14" s="30" customFormat="1" x14ac:dyDescent="0.25">
      <c r="E364" s="60"/>
      <c r="F364" s="29"/>
      <c r="G364" s="29"/>
      <c r="H364" s="674"/>
      <c r="I364" s="45"/>
      <c r="J364" s="257"/>
      <c r="K364" s="257"/>
      <c r="L364" s="29"/>
      <c r="M364" s="29"/>
      <c r="N364" s="206"/>
    </row>
    <row r="365" spans="5:14" s="30" customFormat="1" x14ac:dyDescent="0.25">
      <c r="E365" s="60"/>
      <c r="F365" s="29"/>
      <c r="G365" s="29"/>
      <c r="H365" s="674"/>
      <c r="I365" s="45"/>
      <c r="J365" s="257"/>
      <c r="K365" s="257"/>
      <c r="L365" s="29"/>
      <c r="M365" s="29"/>
      <c r="N365" s="206"/>
    </row>
    <row r="366" spans="5:14" s="30" customFormat="1" x14ac:dyDescent="0.25">
      <c r="E366" s="60"/>
      <c r="F366" s="29"/>
      <c r="G366" s="29"/>
      <c r="H366" s="674"/>
      <c r="I366" s="45"/>
      <c r="J366" s="257"/>
      <c r="K366" s="257"/>
      <c r="L366" s="29"/>
      <c r="M366" s="29"/>
      <c r="N366" s="206"/>
    </row>
    <row r="367" spans="5:14" s="30" customFormat="1" x14ac:dyDescent="0.25">
      <c r="E367" s="60"/>
      <c r="F367" s="29"/>
      <c r="G367" s="29"/>
      <c r="H367" s="674"/>
      <c r="I367" s="45"/>
      <c r="J367" s="257"/>
      <c r="K367" s="257"/>
      <c r="L367" s="29"/>
      <c r="M367" s="29"/>
      <c r="N367" s="206"/>
    </row>
    <row r="368" spans="5:14" s="30" customFormat="1" x14ac:dyDescent="0.25">
      <c r="E368" s="60"/>
      <c r="F368" s="29"/>
      <c r="G368" s="29"/>
      <c r="H368" s="674"/>
      <c r="I368" s="45"/>
      <c r="J368" s="257"/>
      <c r="K368" s="257"/>
      <c r="L368" s="29"/>
      <c r="M368" s="29"/>
      <c r="N368" s="206"/>
    </row>
    <row r="369" spans="5:14" s="30" customFormat="1" x14ac:dyDescent="0.25">
      <c r="E369" s="60"/>
      <c r="F369" s="29"/>
      <c r="G369" s="29"/>
      <c r="H369" s="674"/>
      <c r="I369" s="45"/>
      <c r="J369" s="257"/>
      <c r="K369" s="257"/>
      <c r="L369" s="29"/>
      <c r="M369" s="29"/>
      <c r="N369" s="206"/>
    </row>
    <row r="370" spans="5:14" s="30" customFormat="1" x14ac:dyDescent="0.25">
      <c r="E370" s="60"/>
      <c r="F370" s="29"/>
      <c r="G370" s="29"/>
      <c r="H370" s="674"/>
      <c r="I370" s="45"/>
      <c r="J370" s="257"/>
      <c r="K370" s="257"/>
      <c r="L370" s="29"/>
      <c r="M370" s="29"/>
      <c r="N370" s="206"/>
    </row>
    <row r="371" spans="5:14" s="30" customFormat="1" x14ac:dyDescent="0.25">
      <c r="E371" s="60"/>
      <c r="F371" s="29"/>
      <c r="G371" s="29"/>
      <c r="H371" s="674"/>
      <c r="I371" s="45"/>
      <c r="J371" s="257"/>
      <c r="K371" s="257"/>
      <c r="L371" s="29"/>
      <c r="M371" s="29"/>
      <c r="N371" s="206"/>
    </row>
    <row r="372" spans="5:14" s="30" customFormat="1" x14ac:dyDescent="0.25">
      <c r="E372" s="60"/>
      <c r="F372" s="29"/>
      <c r="G372" s="29"/>
      <c r="H372" s="674"/>
      <c r="I372" s="45"/>
      <c r="J372" s="257"/>
      <c r="K372" s="257"/>
      <c r="L372" s="29"/>
      <c r="M372" s="29"/>
      <c r="N372" s="206"/>
    </row>
    <row r="373" spans="5:14" s="30" customFormat="1" x14ac:dyDescent="0.25">
      <c r="E373" s="60"/>
      <c r="F373" s="29"/>
      <c r="G373" s="29"/>
      <c r="H373" s="674"/>
      <c r="I373" s="45"/>
      <c r="J373" s="257"/>
      <c r="K373" s="257"/>
      <c r="L373" s="29"/>
      <c r="M373" s="29"/>
      <c r="N373" s="206"/>
    </row>
    <row r="374" spans="5:14" s="30" customFormat="1" x14ac:dyDescent="0.25">
      <c r="E374" s="60"/>
      <c r="F374" s="29"/>
      <c r="G374" s="29"/>
      <c r="H374" s="674"/>
      <c r="I374" s="45"/>
      <c r="J374" s="257"/>
      <c r="K374" s="257"/>
      <c r="L374" s="29"/>
      <c r="M374" s="29"/>
      <c r="N374" s="206"/>
    </row>
    <row r="375" spans="5:14" s="30" customFormat="1" x14ac:dyDescent="0.25">
      <c r="E375" s="60"/>
      <c r="F375" s="29"/>
      <c r="G375" s="29"/>
      <c r="H375" s="674"/>
      <c r="I375" s="45"/>
      <c r="J375" s="257"/>
      <c r="K375" s="257"/>
      <c r="L375" s="29"/>
      <c r="M375" s="29"/>
      <c r="N375" s="206"/>
    </row>
    <row r="376" spans="5:14" s="30" customFormat="1" x14ac:dyDescent="0.25">
      <c r="E376" s="60"/>
      <c r="F376" s="29"/>
      <c r="G376" s="29"/>
      <c r="H376" s="674"/>
      <c r="I376" s="45"/>
      <c r="J376" s="257"/>
      <c r="K376" s="257"/>
      <c r="L376" s="29"/>
      <c r="M376" s="29"/>
      <c r="N376" s="206"/>
    </row>
    <row r="377" spans="5:14" s="30" customFormat="1" x14ac:dyDescent="0.25">
      <c r="E377" s="60"/>
      <c r="F377" s="29"/>
      <c r="G377" s="29"/>
      <c r="H377" s="674"/>
      <c r="I377" s="45"/>
      <c r="J377" s="257"/>
      <c r="K377" s="257"/>
      <c r="L377" s="29"/>
      <c r="M377" s="29"/>
      <c r="N377" s="206"/>
    </row>
    <row r="378" spans="5:14" s="30" customFormat="1" x14ac:dyDescent="0.25">
      <c r="E378" s="60"/>
      <c r="F378" s="29"/>
      <c r="G378" s="29"/>
      <c r="H378" s="674"/>
      <c r="I378" s="45"/>
      <c r="J378" s="257"/>
      <c r="K378" s="257"/>
      <c r="L378" s="29"/>
      <c r="M378" s="29"/>
      <c r="N378" s="206"/>
    </row>
    <row r="379" spans="5:14" s="30" customFormat="1" x14ac:dyDescent="0.25">
      <c r="E379" s="60"/>
      <c r="F379" s="29"/>
      <c r="G379" s="29"/>
      <c r="H379" s="674"/>
      <c r="I379" s="45"/>
      <c r="J379" s="257"/>
      <c r="K379" s="257"/>
      <c r="L379" s="29"/>
      <c r="M379" s="29"/>
      <c r="N379" s="206"/>
    </row>
    <row r="380" spans="5:14" s="30" customFormat="1" x14ac:dyDescent="0.25">
      <c r="E380" s="60"/>
      <c r="F380" s="29"/>
      <c r="G380" s="29"/>
      <c r="H380" s="674"/>
      <c r="I380" s="45"/>
      <c r="J380" s="257"/>
      <c r="K380" s="257"/>
      <c r="L380" s="29"/>
      <c r="M380" s="29"/>
      <c r="N380" s="206"/>
    </row>
    <row r="381" spans="5:14" s="30" customFormat="1" x14ac:dyDescent="0.25">
      <c r="E381" s="60"/>
      <c r="F381" s="29"/>
      <c r="G381" s="29"/>
      <c r="H381" s="674"/>
      <c r="I381" s="45"/>
      <c r="J381" s="257"/>
      <c r="K381" s="257"/>
      <c r="L381" s="29"/>
      <c r="M381" s="29"/>
      <c r="N381" s="206"/>
    </row>
    <row r="382" spans="5:14" s="30" customFormat="1" x14ac:dyDescent="0.25">
      <c r="E382" s="60"/>
      <c r="F382" s="29"/>
      <c r="G382" s="29"/>
      <c r="H382" s="674"/>
      <c r="I382" s="45"/>
      <c r="J382" s="257"/>
      <c r="K382" s="257"/>
      <c r="L382" s="29"/>
      <c r="M382" s="29"/>
      <c r="N382" s="206"/>
    </row>
    <row r="383" spans="5:14" s="30" customFormat="1" x14ac:dyDescent="0.25">
      <c r="E383" s="60"/>
      <c r="F383" s="29"/>
      <c r="G383" s="29"/>
      <c r="H383" s="674"/>
      <c r="I383" s="45"/>
      <c r="J383" s="257"/>
      <c r="K383" s="257"/>
      <c r="L383" s="29"/>
      <c r="M383" s="29"/>
      <c r="N383" s="206"/>
    </row>
    <row r="384" spans="5:14" s="30" customFormat="1" x14ac:dyDescent="0.25">
      <c r="E384" s="60"/>
      <c r="F384" s="29"/>
      <c r="G384" s="29"/>
      <c r="H384" s="674"/>
      <c r="I384" s="45"/>
      <c r="J384" s="257"/>
      <c r="K384" s="257"/>
      <c r="L384" s="29"/>
      <c r="M384" s="29"/>
      <c r="N384" s="206"/>
    </row>
    <row r="385" spans="5:14" s="30" customFormat="1" x14ac:dyDescent="0.25">
      <c r="E385" s="60"/>
      <c r="F385" s="29"/>
      <c r="G385" s="29"/>
      <c r="H385" s="674"/>
      <c r="I385" s="45"/>
      <c r="J385" s="257"/>
      <c r="K385" s="257"/>
      <c r="L385" s="29"/>
      <c r="M385" s="29"/>
      <c r="N385" s="206"/>
    </row>
    <row r="386" spans="5:14" s="30" customFormat="1" x14ac:dyDescent="0.25">
      <c r="E386" s="60"/>
      <c r="F386" s="29"/>
      <c r="G386" s="29"/>
      <c r="H386" s="674"/>
      <c r="I386" s="45"/>
      <c r="J386" s="257"/>
      <c r="K386" s="257"/>
      <c r="L386" s="29"/>
      <c r="M386" s="29"/>
      <c r="N386" s="206"/>
    </row>
    <row r="387" spans="5:14" s="30" customFormat="1" x14ac:dyDescent="0.25">
      <c r="E387" s="60"/>
      <c r="F387" s="29"/>
      <c r="G387" s="29"/>
      <c r="H387" s="674"/>
      <c r="I387" s="45"/>
      <c r="J387" s="257"/>
      <c r="K387" s="257"/>
      <c r="L387" s="29"/>
      <c r="M387" s="29"/>
      <c r="N387" s="206"/>
    </row>
    <row r="388" spans="5:14" s="30" customFormat="1" x14ac:dyDescent="0.25">
      <c r="E388" s="60"/>
      <c r="F388" s="29"/>
      <c r="G388" s="29"/>
      <c r="H388" s="674"/>
      <c r="I388" s="45"/>
      <c r="J388" s="257"/>
      <c r="K388" s="257"/>
      <c r="L388" s="29"/>
      <c r="M388" s="29"/>
      <c r="N388" s="206"/>
    </row>
    <row r="389" spans="5:14" s="30" customFormat="1" x14ac:dyDescent="0.25">
      <c r="E389" s="60"/>
      <c r="F389" s="29"/>
      <c r="G389" s="29"/>
      <c r="H389" s="674"/>
      <c r="I389" s="45"/>
      <c r="J389" s="257"/>
      <c r="K389" s="257"/>
      <c r="L389" s="29"/>
      <c r="M389" s="29"/>
      <c r="N389" s="206"/>
    </row>
    <row r="390" spans="5:14" s="30" customFormat="1" x14ac:dyDescent="0.25">
      <c r="E390" s="60"/>
      <c r="F390" s="29"/>
      <c r="G390" s="29"/>
      <c r="H390" s="674"/>
      <c r="I390" s="45"/>
      <c r="J390" s="257"/>
      <c r="K390" s="257"/>
      <c r="L390" s="29"/>
      <c r="M390" s="29"/>
      <c r="N390" s="206"/>
    </row>
    <row r="391" spans="5:14" s="30" customFormat="1" x14ac:dyDescent="0.25">
      <c r="E391" s="60"/>
      <c r="F391" s="29"/>
      <c r="G391" s="29"/>
      <c r="H391" s="674"/>
      <c r="I391" s="45"/>
      <c r="J391" s="257"/>
      <c r="K391" s="257"/>
      <c r="L391" s="29"/>
      <c r="M391" s="29"/>
      <c r="N391" s="206"/>
    </row>
    <row r="392" spans="5:14" s="30" customFormat="1" x14ac:dyDescent="0.25">
      <c r="E392" s="60"/>
      <c r="F392" s="29"/>
      <c r="G392" s="29"/>
      <c r="H392" s="674"/>
      <c r="I392" s="45"/>
      <c r="J392" s="257"/>
      <c r="K392" s="257"/>
      <c r="L392" s="29"/>
      <c r="M392" s="29"/>
      <c r="N392" s="206"/>
    </row>
    <row r="393" spans="5:14" s="30" customFormat="1" x14ac:dyDescent="0.25">
      <c r="E393" s="60"/>
      <c r="F393" s="29"/>
      <c r="G393" s="29"/>
      <c r="H393" s="674"/>
      <c r="I393" s="45"/>
      <c r="J393" s="257"/>
      <c r="K393" s="257"/>
      <c r="L393" s="29"/>
      <c r="M393" s="29"/>
      <c r="N393" s="206"/>
    </row>
    <row r="394" spans="5:14" s="30" customFormat="1" x14ac:dyDescent="0.25">
      <c r="E394" s="60"/>
      <c r="F394" s="29"/>
      <c r="G394" s="29"/>
      <c r="H394" s="674"/>
      <c r="I394" s="45"/>
      <c r="J394" s="257"/>
      <c r="K394" s="257"/>
      <c r="L394" s="29"/>
      <c r="M394" s="29"/>
      <c r="N394" s="206"/>
    </row>
    <row r="395" spans="5:14" s="30" customFormat="1" x14ac:dyDescent="0.25">
      <c r="E395" s="60"/>
      <c r="F395" s="29"/>
      <c r="G395" s="29"/>
      <c r="H395" s="674"/>
      <c r="I395" s="45"/>
      <c r="J395" s="257"/>
      <c r="K395" s="257"/>
      <c r="L395" s="29"/>
      <c r="M395" s="29"/>
      <c r="N395" s="206"/>
    </row>
    <row r="396" spans="5:14" s="30" customFormat="1" x14ac:dyDescent="0.25">
      <c r="E396" s="60"/>
      <c r="F396" s="29"/>
      <c r="G396" s="29"/>
      <c r="H396" s="674"/>
      <c r="I396" s="45"/>
      <c r="J396" s="257"/>
      <c r="K396" s="257"/>
      <c r="L396" s="29"/>
      <c r="M396" s="29"/>
      <c r="N396" s="206"/>
    </row>
    <row r="397" spans="5:14" s="30" customFormat="1" x14ac:dyDescent="0.25">
      <c r="E397" s="60"/>
      <c r="F397" s="29"/>
      <c r="G397" s="29"/>
      <c r="H397" s="674"/>
      <c r="I397" s="45"/>
      <c r="J397" s="257"/>
      <c r="K397" s="257"/>
      <c r="L397" s="29"/>
      <c r="M397" s="29"/>
      <c r="N397" s="206"/>
    </row>
    <row r="398" spans="5:14" s="30" customFormat="1" x14ac:dyDescent="0.25">
      <c r="E398" s="60"/>
      <c r="F398" s="29"/>
      <c r="G398" s="29"/>
      <c r="H398" s="674"/>
      <c r="I398" s="45"/>
      <c r="J398" s="257"/>
      <c r="K398" s="257"/>
      <c r="L398" s="29"/>
      <c r="M398" s="29"/>
      <c r="N398" s="206"/>
    </row>
    <row r="399" spans="5:14" s="30" customFormat="1" x14ac:dyDescent="0.25">
      <c r="E399" s="60"/>
      <c r="F399" s="29"/>
      <c r="G399" s="29"/>
      <c r="H399" s="674"/>
      <c r="I399" s="45"/>
      <c r="J399" s="257"/>
      <c r="K399" s="257"/>
      <c r="L399" s="29"/>
      <c r="M399" s="29"/>
      <c r="N399" s="206"/>
    </row>
    <row r="400" spans="5:14" s="30" customFormat="1" x14ac:dyDescent="0.25">
      <c r="E400" s="60"/>
      <c r="F400" s="29"/>
      <c r="G400" s="29"/>
      <c r="H400" s="674"/>
      <c r="I400" s="45"/>
      <c r="J400" s="257"/>
      <c r="K400" s="257"/>
      <c r="L400" s="29"/>
      <c r="M400" s="29"/>
      <c r="N400" s="206"/>
    </row>
    <row r="401" spans="5:14" s="30" customFormat="1" x14ac:dyDescent="0.25">
      <c r="E401" s="60"/>
      <c r="F401" s="29"/>
      <c r="G401" s="29"/>
      <c r="H401" s="674"/>
      <c r="I401" s="45"/>
      <c r="J401" s="257"/>
      <c r="K401" s="257"/>
      <c r="L401" s="29"/>
      <c r="M401" s="29"/>
      <c r="N401" s="206"/>
    </row>
    <row r="402" spans="5:14" s="30" customFormat="1" x14ac:dyDescent="0.25">
      <c r="E402" s="60"/>
      <c r="F402" s="29"/>
      <c r="G402" s="29"/>
      <c r="H402" s="674"/>
      <c r="I402" s="45"/>
      <c r="J402" s="257"/>
      <c r="K402" s="257"/>
      <c r="L402" s="29"/>
      <c r="M402" s="29"/>
      <c r="N402" s="206"/>
    </row>
    <row r="403" spans="5:14" s="30" customFormat="1" x14ac:dyDescent="0.25">
      <c r="E403" s="60"/>
      <c r="F403" s="29"/>
      <c r="G403" s="29"/>
      <c r="H403" s="674"/>
      <c r="I403" s="45"/>
      <c r="J403" s="257"/>
      <c r="K403" s="257"/>
      <c r="L403" s="29"/>
      <c r="M403" s="29"/>
      <c r="N403" s="206"/>
    </row>
    <row r="404" spans="5:14" s="30" customFormat="1" x14ac:dyDescent="0.25">
      <c r="E404" s="60"/>
      <c r="F404" s="29"/>
      <c r="G404" s="29"/>
      <c r="H404" s="674"/>
      <c r="I404" s="45"/>
      <c r="J404" s="257"/>
      <c r="K404" s="257"/>
      <c r="L404" s="29"/>
      <c r="M404" s="29"/>
      <c r="N404" s="206"/>
    </row>
    <row r="405" spans="5:14" s="30" customFormat="1" x14ac:dyDescent="0.25">
      <c r="E405" s="60"/>
      <c r="F405" s="29"/>
      <c r="G405" s="29"/>
      <c r="H405" s="674"/>
      <c r="I405" s="45"/>
      <c r="J405" s="257"/>
      <c r="K405" s="257"/>
      <c r="L405" s="29"/>
      <c r="M405" s="29"/>
      <c r="N405" s="206"/>
    </row>
    <row r="406" spans="5:14" s="30" customFormat="1" x14ac:dyDescent="0.25">
      <c r="E406" s="60"/>
      <c r="F406" s="29"/>
      <c r="G406" s="29"/>
      <c r="H406" s="674"/>
      <c r="I406" s="45"/>
      <c r="J406" s="257"/>
      <c r="K406" s="257"/>
      <c r="L406" s="29"/>
      <c r="M406" s="29"/>
      <c r="N406" s="206"/>
    </row>
    <row r="407" spans="5:14" s="30" customFormat="1" x14ac:dyDescent="0.25">
      <c r="E407" s="60"/>
      <c r="F407" s="29"/>
      <c r="G407" s="29"/>
      <c r="H407" s="674"/>
      <c r="I407" s="45"/>
      <c r="J407" s="257"/>
      <c r="K407" s="257"/>
      <c r="L407" s="29"/>
      <c r="M407" s="29"/>
      <c r="N407" s="206"/>
    </row>
    <row r="408" spans="5:14" s="30" customFormat="1" x14ac:dyDescent="0.25">
      <c r="E408" s="60"/>
      <c r="F408" s="29"/>
      <c r="G408" s="29"/>
      <c r="H408" s="674"/>
      <c r="I408" s="45"/>
      <c r="J408" s="257"/>
      <c r="K408" s="257"/>
      <c r="L408" s="29"/>
      <c r="M408" s="29"/>
      <c r="N408" s="206"/>
    </row>
    <row r="409" spans="5:14" s="30" customFormat="1" x14ac:dyDescent="0.25">
      <c r="E409" s="60"/>
      <c r="F409" s="29"/>
      <c r="G409" s="29"/>
      <c r="H409" s="674"/>
      <c r="I409" s="45"/>
      <c r="J409" s="257"/>
      <c r="K409" s="257"/>
      <c r="L409" s="29"/>
      <c r="M409" s="29"/>
      <c r="N409" s="206"/>
    </row>
    <row r="410" spans="5:14" s="30" customFormat="1" x14ac:dyDescent="0.25">
      <c r="E410" s="60"/>
      <c r="F410" s="29"/>
      <c r="G410" s="29"/>
      <c r="H410" s="674"/>
      <c r="I410" s="45"/>
      <c r="J410" s="257"/>
      <c r="K410" s="257"/>
      <c r="L410" s="29"/>
      <c r="M410" s="29"/>
      <c r="N410" s="206"/>
    </row>
    <row r="411" spans="5:14" s="30" customFormat="1" x14ac:dyDescent="0.25">
      <c r="E411" s="60"/>
      <c r="F411" s="29"/>
      <c r="G411" s="29"/>
      <c r="H411" s="674"/>
      <c r="I411" s="45"/>
      <c r="J411" s="257"/>
      <c r="K411" s="257"/>
      <c r="L411" s="29"/>
      <c r="M411" s="29"/>
      <c r="N411" s="206"/>
    </row>
    <row r="412" spans="5:14" s="30" customFormat="1" x14ac:dyDescent="0.25">
      <c r="E412" s="60"/>
      <c r="F412" s="29"/>
      <c r="G412" s="29"/>
      <c r="H412" s="674"/>
      <c r="I412" s="45"/>
      <c r="J412" s="257"/>
      <c r="K412" s="257"/>
      <c r="L412" s="29"/>
      <c r="M412" s="29"/>
      <c r="N412" s="206"/>
    </row>
    <row r="413" spans="5:14" s="30" customFormat="1" x14ac:dyDescent="0.25">
      <c r="E413" s="60"/>
      <c r="F413" s="29"/>
      <c r="G413" s="29"/>
      <c r="H413" s="674"/>
      <c r="I413" s="45"/>
      <c r="J413" s="257"/>
      <c r="K413" s="257"/>
      <c r="L413" s="29"/>
      <c r="M413" s="29"/>
      <c r="N413" s="206"/>
    </row>
    <row r="414" spans="5:14" s="30" customFormat="1" x14ac:dyDescent="0.25">
      <c r="E414" s="60"/>
      <c r="F414" s="29"/>
      <c r="G414" s="29"/>
      <c r="H414" s="674"/>
      <c r="I414" s="45"/>
      <c r="J414" s="257"/>
      <c r="K414" s="257"/>
      <c r="L414" s="29"/>
      <c r="M414" s="29"/>
      <c r="N414" s="206"/>
    </row>
    <row r="415" spans="5:14" s="30" customFormat="1" x14ac:dyDescent="0.25">
      <c r="E415" s="60"/>
      <c r="F415" s="29"/>
      <c r="G415" s="29"/>
      <c r="H415" s="674"/>
      <c r="I415" s="45"/>
      <c r="J415" s="257"/>
      <c r="K415" s="257"/>
      <c r="L415" s="29"/>
      <c r="M415" s="29"/>
      <c r="N415" s="206"/>
    </row>
    <row r="416" spans="5:14" s="30" customFormat="1" x14ac:dyDescent="0.25">
      <c r="E416" s="60"/>
      <c r="F416" s="29"/>
      <c r="G416" s="29"/>
      <c r="H416" s="674"/>
      <c r="I416" s="45"/>
      <c r="J416" s="257"/>
      <c r="K416" s="257"/>
      <c r="L416" s="29"/>
      <c r="M416" s="29"/>
      <c r="N416" s="206"/>
    </row>
    <row r="417" spans="5:14" s="30" customFormat="1" x14ac:dyDescent="0.25">
      <c r="E417" s="60"/>
      <c r="F417" s="29"/>
      <c r="G417" s="29"/>
      <c r="H417" s="674"/>
      <c r="I417" s="45"/>
      <c r="J417" s="257"/>
      <c r="K417" s="257"/>
      <c r="L417" s="29"/>
      <c r="M417" s="29"/>
      <c r="N417" s="206"/>
    </row>
    <row r="418" spans="5:14" s="30" customFormat="1" x14ac:dyDescent="0.25">
      <c r="E418" s="60"/>
      <c r="F418" s="29"/>
      <c r="G418" s="29"/>
      <c r="H418" s="674"/>
      <c r="I418" s="45"/>
      <c r="J418" s="257"/>
      <c r="K418" s="257"/>
      <c r="L418" s="29"/>
      <c r="M418" s="29"/>
      <c r="N418" s="206"/>
    </row>
    <row r="419" spans="5:14" s="30" customFormat="1" x14ac:dyDescent="0.25">
      <c r="E419" s="60"/>
      <c r="F419" s="29"/>
      <c r="G419" s="29"/>
      <c r="H419" s="674"/>
      <c r="I419" s="45"/>
      <c r="J419" s="257"/>
      <c r="K419" s="257"/>
      <c r="L419" s="29"/>
      <c r="M419" s="29"/>
      <c r="N419" s="206"/>
    </row>
    <row r="420" spans="5:14" s="30" customFormat="1" x14ac:dyDescent="0.25">
      <c r="E420" s="60"/>
      <c r="F420" s="29"/>
      <c r="G420" s="29"/>
      <c r="H420" s="674"/>
      <c r="I420" s="45"/>
      <c r="J420" s="257"/>
      <c r="K420" s="257"/>
      <c r="L420" s="29"/>
      <c r="M420" s="29"/>
      <c r="N420" s="206"/>
    </row>
    <row r="421" spans="5:14" s="30" customFormat="1" x14ac:dyDescent="0.25">
      <c r="E421" s="60"/>
      <c r="F421" s="29"/>
      <c r="G421" s="29"/>
      <c r="H421" s="674"/>
      <c r="I421" s="45"/>
      <c r="J421" s="257"/>
      <c r="K421" s="257"/>
      <c r="L421" s="29"/>
      <c r="M421" s="29"/>
      <c r="N421" s="206"/>
    </row>
    <row r="422" spans="5:14" s="30" customFormat="1" x14ac:dyDescent="0.25">
      <c r="E422" s="60"/>
      <c r="F422" s="29"/>
      <c r="G422" s="29"/>
      <c r="H422" s="674"/>
      <c r="I422" s="45"/>
      <c r="J422" s="257"/>
      <c r="K422" s="257"/>
      <c r="L422" s="29"/>
      <c r="M422" s="29"/>
      <c r="N422" s="206"/>
    </row>
    <row r="423" spans="5:14" s="30" customFormat="1" x14ac:dyDescent="0.25">
      <c r="E423" s="60"/>
      <c r="F423" s="29"/>
      <c r="G423" s="29"/>
      <c r="H423" s="674"/>
      <c r="I423" s="45"/>
      <c r="J423" s="257"/>
      <c r="K423" s="257"/>
      <c r="L423" s="29"/>
      <c r="M423" s="29"/>
      <c r="N423" s="206"/>
    </row>
    <row r="424" spans="5:14" s="30" customFormat="1" x14ac:dyDescent="0.25">
      <c r="E424" s="60"/>
      <c r="F424" s="29"/>
      <c r="G424" s="29"/>
      <c r="H424" s="674"/>
      <c r="I424" s="45"/>
      <c r="J424" s="257"/>
      <c r="K424" s="257"/>
      <c r="L424" s="29"/>
      <c r="M424" s="29"/>
      <c r="N424" s="206"/>
    </row>
    <row r="425" spans="5:14" s="30" customFormat="1" x14ac:dyDescent="0.25">
      <c r="E425" s="60"/>
      <c r="F425" s="29"/>
      <c r="G425" s="29"/>
      <c r="H425" s="674"/>
      <c r="I425" s="45"/>
      <c r="J425" s="257"/>
      <c r="K425" s="257"/>
      <c r="L425" s="29"/>
      <c r="M425" s="29"/>
      <c r="N425" s="206"/>
    </row>
    <row r="426" spans="5:14" s="30" customFormat="1" x14ac:dyDescent="0.25">
      <c r="E426" s="60"/>
      <c r="F426" s="29"/>
      <c r="G426" s="29"/>
      <c r="H426" s="674"/>
      <c r="I426" s="45"/>
      <c r="J426" s="257"/>
      <c r="K426" s="257"/>
      <c r="L426" s="29"/>
      <c r="M426" s="29"/>
      <c r="N426" s="206"/>
    </row>
    <row r="427" spans="5:14" s="30" customFormat="1" x14ac:dyDescent="0.25">
      <c r="E427" s="60"/>
      <c r="F427" s="29"/>
      <c r="G427" s="29"/>
      <c r="H427" s="674"/>
      <c r="I427" s="45"/>
      <c r="J427" s="257"/>
      <c r="K427" s="257"/>
      <c r="L427" s="29"/>
      <c r="M427" s="29"/>
      <c r="N427" s="206"/>
    </row>
    <row r="428" spans="5:14" s="30" customFormat="1" x14ac:dyDescent="0.25">
      <c r="E428" s="60"/>
      <c r="F428" s="29"/>
      <c r="G428" s="29"/>
      <c r="H428" s="674"/>
      <c r="I428" s="45"/>
      <c r="J428" s="257"/>
      <c r="K428" s="257"/>
      <c r="L428" s="29"/>
      <c r="M428" s="29"/>
      <c r="N428" s="206"/>
    </row>
    <row r="429" spans="5:14" s="30" customFormat="1" x14ac:dyDescent="0.25">
      <c r="E429" s="60"/>
      <c r="F429" s="29"/>
      <c r="G429" s="29"/>
      <c r="H429" s="674"/>
      <c r="I429" s="45"/>
      <c r="J429" s="257"/>
      <c r="K429" s="257"/>
      <c r="L429" s="29"/>
      <c r="M429" s="29"/>
      <c r="N429" s="206"/>
    </row>
    <row r="430" spans="5:14" s="30" customFormat="1" x14ac:dyDescent="0.25">
      <c r="E430" s="60"/>
      <c r="F430" s="29"/>
      <c r="G430" s="29"/>
      <c r="H430" s="674"/>
      <c r="I430" s="45"/>
      <c r="J430" s="257"/>
      <c r="K430" s="257"/>
      <c r="L430" s="29"/>
      <c r="M430" s="29"/>
      <c r="N430" s="206"/>
    </row>
    <row r="431" spans="5:14" s="30" customFormat="1" x14ac:dyDescent="0.25">
      <c r="E431" s="60"/>
      <c r="F431" s="29"/>
      <c r="G431" s="29"/>
      <c r="H431" s="674"/>
      <c r="I431" s="45"/>
      <c r="J431" s="257"/>
      <c r="K431" s="257"/>
      <c r="L431" s="29"/>
      <c r="M431" s="29"/>
      <c r="N431" s="206"/>
    </row>
    <row r="432" spans="5:14" s="30" customFormat="1" x14ac:dyDescent="0.25">
      <c r="E432" s="60"/>
      <c r="F432" s="29"/>
      <c r="G432" s="29"/>
      <c r="H432" s="674"/>
      <c r="I432" s="45"/>
      <c r="J432" s="257"/>
      <c r="K432" s="257"/>
      <c r="L432" s="29"/>
      <c r="M432" s="29"/>
      <c r="N432" s="206"/>
    </row>
    <row r="433" spans="5:14" s="30" customFormat="1" x14ac:dyDescent="0.25">
      <c r="E433" s="60"/>
      <c r="F433" s="29"/>
      <c r="G433" s="29"/>
      <c r="H433" s="674"/>
      <c r="I433" s="45"/>
      <c r="J433" s="257"/>
      <c r="K433" s="257"/>
      <c r="L433" s="29"/>
      <c r="M433" s="29"/>
      <c r="N433" s="206"/>
    </row>
    <row r="434" spans="5:14" s="30" customFormat="1" x14ac:dyDescent="0.25">
      <c r="E434" s="60"/>
      <c r="F434" s="29"/>
      <c r="G434" s="29"/>
      <c r="H434" s="674"/>
      <c r="I434" s="45"/>
      <c r="J434" s="257"/>
      <c r="K434" s="257"/>
      <c r="L434" s="29"/>
      <c r="M434" s="29"/>
      <c r="N434" s="206"/>
    </row>
    <row r="435" spans="5:14" s="30" customFormat="1" x14ac:dyDescent="0.25">
      <c r="E435" s="60"/>
      <c r="F435" s="29"/>
      <c r="G435" s="29"/>
      <c r="H435" s="674"/>
      <c r="I435" s="45"/>
      <c r="J435" s="257"/>
      <c r="K435" s="257"/>
      <c r="L435" s="29"/>
      <c r="M435" s="29"/>
      <c r="N435" s="206"/>
    </row>
    <row r="436" spans="5:14" s="30" customFormat="1" x14ac:dyDescent="0.25">
      <c r="E436" s="60"/>
      <c r="F436" s="29"/>
      <c r="G436" s="29"/>
      <c r="H436" s="674"/>
      <c r="I436" s="45"/>
      <c r="J436" s="257"/>
      <c r="K436" s="257"/>
      <c r="L436" s="29"/>
      <c r="M436" s="29"/>
      <c r="N436" s="206"/>
    </row>
    <row r="437" spans="5:14" s="30" customFormat="1" x14ac:dyDescent="0.25">
      <c r="E437" s="60"/>
      <c r="F437" s="29"/>
      <c r="G437" s="29"/>
      <c r="H437" s="674"/>
      <c r="I437" s="45"/>
      <c r="J437" s="257"/>
      <c r="K437" s="257"/>
      <c r="L437" s="29"/>
      <c r="M437" s="29"/>
      <c r="N437" s="206"/>
    </row>
    <row r="438" spans="5:14" s="30" customFormat="1" x14ac:dyDescent="0.25">
      <c r="E438" s="60"/>
      <c r="F438" s="29"/>
      <c r="G438" s="29"/>
      <c r="H438" s="674"/>
      <c r="I438" s="45"/>
      <c r="J438" s="257"/>
      <c r="K438" s="257"/>
      <c r="L438" s="29"/>
      <c r="M438" s="29"/>
      <c r="N438" s="206"/>
    </row>
    <row r="439" spans="5:14" s="30" customFormat="1" x14ac:dyDescent="0.25">
      <c r="E439" s="60"/>
      <c r="F439" s="29"/>
      <c r="G439" s="29"/>
      <c r="H439" s="674"/>
      <c r="I439" s="45"/>
      <c r="J439" s="257"/>
      <c r="K439" s="257"/>
      <c r="L439" s="29"/>
      <c r="M439" s="29"/>
      <c r="N439" s="206"/>
    </row>
    <row r="440" spans="5:14" s="30" customFormat="1" x14ac:dyDescent="0.25">
      <c r="E440" s="60"/>
      <c r="F440" s="29"/>
      <c r="G440" s="29"/>
      <c r="H440" s="674"/>
      <c r="I440" s="45"/>
      <c r="J440" s="257"/>
      <c r="K440" s="257"/>
      <c r="L440" s="29"/>
      <c r="M440" s="29"/>
      <c r="N440" s="206"/>
    </row>
    <row r="441" spans="5:14" s="30" customFormat="1" x14ac:dyDescent="0.25">
      <c r="E441" s="60"/>
      <c r="F441" s="29"/>
      <c r="G441" s="29"/>
      <c r="H441" s="674"/>
      <c r="I441" s="45"/>
      <c r="J441" s="257"/>
      <c r="K441" s="257"/>
      <c r="L441" s="29"/>
      <c r="M441" s="29"/>
      <c r="N441" s="206"/>
    </row>
    <row r="442" spans="5:14" s="30" customFormat="1" x14ac:dyDescent="0.25">
      <c r="E442" s="60"/>
      <c r="F442" s="29"/>
      <c r="G442" s="29"/>
      <c r="H442" s="674"/>
      <c r="I442" s="45"/>
      <c r="J442" s="257"/>
      <c r="K442" s="257"/>
      <c r="L442" s="29"/>
      <c r="M442" s="29"/>
      <c r="N442" s="206"/>
    </row>
    <row r="443" spans="5:14" s="30" customFormat="1" x14ac:dyDescent="0.25">
      <c r="E443" s="60"/>
      <c r="F443" s="29"/>
      <c r="G443" s="29"/>
      <c r="H443" s="674"/>
      <c r="I443" s="45"/>
      <c r="J443" s="257"/>
      <c r="K443" s="257"/>
      <c r="L443" s="29"/>
      <c r="M443" s="29"/>
      <c r="N443" s="206"/>
    </row>
    <row r="444" spans="5:14" s="30" customFormat="1" x14ac:dyDescent="0.25">
      <c r="E444" s="60"/>
      <c r="F444" s="29"/>
      <c r="G444" s="29"/>
      <c r="H444" s="674"/>
      <c r="I444" s="45"/>
      <c r="J444" s="257"/>
      <c r="K444" s="257"/>
      <c r="L444" s="29"/>
      <c r="M444" s="29"/>
      <c r="N444" s="206"/>
    </row>
    <row r="445" spans="5:14" s="30" customFormat="1" x14ac:dyDescent="0.25">
      <c r="E445" s="60"/>
      <c r="F445" s="29"/>
      <c r="G445" s="29"/>
      <c r="H445" s="674"/>
      <c r="I445" s="45"/>
      <c r="J445" s="257"/>
      <c r="K445" s="257"/>
      <c r="L445" s="29"/>
      <c r="M445" s="29"/>
      <c r="N445" s="206"/>
    </row>
    <row r="446" spans="5:14" s="30" customFormat="1" x14ac:dyDescent="0.25">
      <c r="E446" s="60"/>
      <c r="F446" s="29"/>
      <c r="G446" s="29"/>
      <c r="H446" s="674"/>
      <c r="I446" s="45"/>
      <c r="J446" s="257"/>
      <c r="K446" s="257"/>
      <c r="L446" s="29"/>
      <c r="M446" s="29"/>
      <c r="N446" s="206"/>
    </row>
    <row r="447" spans="5:14" s="30" customFormat="1" x14ac:dyDescent="0.25">
      <c r="E447" s="60"/>
      <c r="F447" s="29"/>
      <c r="G447" s="29"/>
      <c r="H447" s="674"/>
      <c r="I447" s="45"/>
      <c r="J447" s="257"/>
      <c r="K447" s="257"/>
      <c r="L447" s="29"/>
      <c r="M447" s="29"/>
      <c r="N447" s="206"/>
    </row>
    <row r="448" spans="5:14" s="30" customFormat="1" x14ac:dyDescent="0.25">
      <c r="E448" s="60"/>
      <c r="F448" s="29"/>
      <c r="G448" s="29"/>
      <c r="H448" s="674"/>
      <c r="I448" s="45"/>
      <c r="J448" s="257"/>
      <c r="K448" s="257"/>
      <c r="L448" s="29"/>
      <c r="M448" s="29"/>
      <c r="N448" s="206"/>
    </row>
    <row r="449" spans="5:14" s="30" customFormat="1" x14ac:dyDescent="0.25">
      <c r="E449" s="60"/>
      <c r="F449" s="29"/>
      <c r="G449" s="29"/>
      <c r="H449" s="674"/>
      <c r="I449" s="45"/>
      <c r="J449" s="257"/>
      <c r="K449" s="257"/>
      <c r="L449" s="29"/>
      <c r="M449" s="29"/>
      <c r="N449" s="206"/>
    </row>
    <row r="450" spans="5:14" s="30" customFormat="1" x14ac:dyDescent="0.25">
      <c r="E450" s="60"/>
      <c r="F450" s="29"/>
      <c r="G450" s="29"/>
      <c r="H450" s="674"/>
      <c r="I450" s="45"/>
      <c r="J450" s="257"/>
      <c r="K450" s="257"/>
      <c r="L450" s="29"/>
      <c r="M450" s="29"/>
      <c r="N450" s="206"/>
    </row>
    <row r="451" spans="5:14" s="30" customFormat="1" x14ac:dyDescent="0.25">
      <c r="E451" s="60"/>
      <c r="F451" s="29"/>
      <c r="G451" s="29"/>
      <c r="H451" s="674"/>
      <c r="I451" s="45"/>
      <c r="J451" s="257"/>
      <c r="K451" s="257"/>
      <c r="L451" s="29"/>
      <c r="M451" s="29"/>
      <c r="N451" s="206"/>
    </row>
    <row r="452" spans="5:14" s="30" customFormat="1" x14ac:dyDescent="0.25">
      <c r="E452" s="60"/>
      <c r="F452" s="29"/>
      <c r="G452" s="29"/>
      <c r="H452" s="674"/>
      <c r="I452" s="45"/>
      <c r="J452" s="257"/>
      <c r="K452" s="257"/>
      <c r="L452" s="29"/>
      <c r="M452" s="29"/>
      <c r="N452" s="206"/>
    </row>
    <row r="453" spans="5:14" s="30" customFormat="1" x14ac:dyDescent="0.25">
      <c r="E453" s="60"/>
      <c r="F453" s="29"/>
      <c r="G453" s="29"/>
      <c r="H453" s="674"/>
      <c r="I453" s="45"/>
      <c r="J453" s="257"/>
      <c r="K453" s="257"/>
      <c r="L453" s="29"/>
      <c r="M453" s="29"/>
      <c r="N453" s="206"/>
    </row>
    <row r="454" spans="5:14" s="30" customFormat="1" x14ac:dyDescent="0.25">
      <c r="E454" s="60"/>
      <c r="F454" s="29"/>
      <c r="G454" s="29"/>
      <c r="H454" s="674"/>
      <c r="I454" s="45"/>
      <c r="J454" s="257"/>
      <c r="K454" s="257"/>
      <c r="L454" s="29"/>
      <c r="M454" s="29"/>
      <c r="N454" s="206"/>
    </row>
    <row r="455" spans="5:14" s="30" customFormat="1" x14ac:dyDescent="0.25">
      <c r="E455" s="60"/>
      <c r="F455" s="29"/>
      <c r="G455" s="29"/>
      <c r="H455" s="674"/>
      <c r="I455" s="45"/>
      <c r="J455" s="257"/>
      <c r="K455" s="257"/>
      <c r="L455" s="29"/>
      <c r="M455" s="29"/>
      <c r="N455" s="206"/>
    </row>
    <row r="456" spans="5:14" s="30" customFormat="1" x14ac:dyDescent="0.25">
      <c r="E456" s="60"/>
      <c r="F456" s="29"/>
      <c r="G456" s="29"/>
      <c r="H456" s="674"/>
      <c r="I456" s="45"/>
      <c r="J456" s="257"/>
      <c r="K456" s="257"/>
      <c r="L456" s="29"/>
      <c r="M456" s="29"/>
      <c r="N456" s="206"/>
    </row>
    <row r="457" spans="5:14" s="30" customFormat="1" x14ac:dyDescent="0.25">
      <c r="E457" s="60"/>
      <c r="F457" s="29"/>
      <c r="G457" s="29"/>
      <c r="H457" s="674"/>
      <c r="I457" s="45"/>
      <c r="J457" s="257"/>
      <c r="K457" s="257"/>
      <c r="L457" s="29"/>
      <c r="M457" s="29"/>
      <c r="N457" s="206"/>
    </row>
    <row r="458" spans="5:14" s="30" customFormat="1" x14ac:dyDescent="0.25">
      <c r="E458" s="60"/>
      <c r="F458" s="29"/>
      <c r="G458" s="29"/>
      <c r="H458" s="674"/>
      <c r="I458" s="45"/>
      <c r="J458" s="257"/>
      <c r="K458" s="257"/>
      <c r="L458" s="29"/>
      <c r="M458" s="29"/>
      <c r="N458" s="206"/>
    </row>
    <row r="459" spans="5:14" s="30" customFormat="1" x14ac:dyDescent="0.25">
      <c r="E459" s="60"/>
      <c r="F459" s="29"/>
      <c r="G459" s="29"/>
      <c r="H459" s="674"/>
      <c r="I459" s="45"/>
      <c r="J459" s="257"/>
      <c r="K459" s="257"/>
      <c r="L459" s="29"/>
      <c r="M459" s="29"/>
      <c r="N459" s="206"/>
    </row>
    <row r="460" spans="5:14" s="30" customFormat="1" x14ac:dyDescent="0.25">
      <c r="E460" s="60"/>
      <c r="F460" s="29"/>
      <c r="G460" s="29"/>
      <c r="H460" s="674"/>
      <c r="I460" s="45"/>
      <c r="J460" s="257"/>
      <c r="K460" s="257"/>
      <c r="L460" s="29"/>
      <c r="M460" s="29"/>
      <c r="N460" s="206"/>
    </row>
    <row r="461" spans="5:14" s="30" customFormat="1" x14ac:dyDescent="0.25">
      <c r="E461" s="60"/>
      <c r="F461" s="29"/>
      <c r="G461" s="29"/>
      <c r="H461" s="674"/>
      <c r="I461" s="45"/>
      <c r="J461" s="257"/>
      <c r="K461" s="257"/>
      <c r="L461" s="29"/>
      <c r="M461" s="29"/>
      <c r="N461" s="206"/>
    </row>
    <row r="462" spans="5:14" s="30" customFormat="1" x14ac:dyDescent="0.25">
      <c r="E462" s="60"/>
      <c r="F462" s="29"/>
      <c r="G462" s="29"/>
      <c r="H462" s="674"/>
      <c r="I462" s="45"/>
      <c r="J462" s="257"/>
      <c r="K462" s="257"/>
      <c r="L462" s="29"/>
      <c r="M462" s="29"/>
      <c r="N462" s="206"/>
    </row>
    <row r="463" spans="5:14" s="30" customFormat="1" x14ac:dyDescent="0.25">
      <c r="E463" s="60"/>
      <c r="F463" s="29"/>
      <c r="G463" s="29"/>
      <c r="H463" s="674"/>
      <c r="I463" s="45"/>
      <c r="J463" s="257"/>
      <c r="K463" s="257"/>
      <c r="L463" s="29"/>
      <c r="M463" s="29"/>
      <c r="N463" s="206"/>
    </row>
    <row r="464" spans="5:14" s="30" customFormat="1" x14ac:dyDescent="0.25">
      <c r="E464" s="60"/>
      <c r="F464" s="29"/>
      <c r="G464" s="29"/>
      <c r="H464" s="674"/>
      <c r="I464" s="45"/>
      <c r="J464" s="257"/>
      <c r="K464" s="257"/>
      <c r="L464" s="29"/>
      <c r="M464" s="29"/>
      <c r="N464" s="206"/>
    </row>
    <row r="465" spans="5:14" s="30" customFormat="1" x14ac:dyDescent="0.25">
      <c r="E465" s="60"/>
      <c r="F465" s="29"/>
      <c r="G465" s="29"/>
      <c r="H465" s="674"/>
      <c r="I465" s="45"/>
      <c r="J465" s="257"/>
      <c r="K465" s="257"/>
      <c r="L465" s="29"/>
      <c r="M465" s="29"/>
      <c r="N465" s="206"/>
    </row>
    <row r="466" spans="5:14" s="30" customFormat="1" x14ac:dyDescent="0.25">
      <c r="E466" s="60"/>
      <c r="F466" s="29"/>
      <c r="G466" s="29"/>
      <c r="H466" s="674"/>
      <c r="I466" s="45"/>
      <c r="J466" s="257"/>
      <c r="K466" s="257"/>
      <c r="L466" s="29"/>
      <c r="M466" s="29"/>
      <c r="N466" s="206"/>
    </row>
    <row r="467" spans="5:14" s="30" customFormat="1" x14ac:dyDescent="0.25">
      <c r="E467" s="60"/>
      <c r="F467" s="29"/>
      <c r="G467" s="29"/>
      <c r="H467" s="674"/>
      <c r="I467" s="45"/>
      <c r="J467" s="257"/>
      <c r="K467" s="257"/>
      <c r="L467" s="29"/>
      <c r="M467" s="29"/>
      <c r="N467" s="206"/>
    </row>
    <row r="468" spans="5:14" s="30" customFormat="1" x14ac:dyDescent="0.25">
      <c r="E468" s="60"/>
      <c r="F468" s="29"/>
      <c r="G468" s="29"/>
      <c r="H468" s="674"/>
      <c r="I468" s="45"/>
      <c r="J468" s="257"/>
      <c r="K468" s="257"/>
      <c r="L468" s="29"/>
      <c r="M468" s="29"/>
      <c r="N468" s="206"/>
    </row>
    <row r="469" spans="5:14" s="30" customFormat="1" x14ac:dyDescent="0.25">
      <c r="E469" s="60"/>
      <c r="F469" s="29"/>
      <c r="G469" s="29"/>
      <c r="H469" s="674"/>
      <c r="I469" s="45"/>
      <c r="J469" s="257"/>
      <c r="K469" s="257"/>
      <c r="L469" s="29"/>
      <c r="M469" s="29"/>
      <c r="N469" s="206"/>
    </row>
    <row r="470" spans="5:14" s="30" customFormat="1" x14ac:dyDescent="0.25">
      <c r="E470" s="60"/>
      <c r="F470" s="29"/>
      <c r="G470" s="29"/>
      <c r="H470" s="674"/>
      <c r="I470" s="45"/>
      <c r="J470" s="257"/>
      <c r="K470" s="257"/>
      <c r="L470" s="29"/>
      <c r="M470" s="29"/>
      <c r="N470" s="206"/>
    </row>
    <row r="471" spans="5:14" s="30" customFormat="1" x14ac:dyDescent="0.25">
      <c r="E471" s="60"/>
      <c r="F471" s="29"/>
      <c r="G471" s="29"/>
      <c r="H471" s="674"/>
      <c r="I471" s="45"/>
      <c r="J471" s="257"/>
      <c r="K471" s="257"/>
      <c r="L471" s="29"/>
      <c r="M471" s="29"/>
      <c r="N471" s="206"/>
    </row>
    <row r="472" spans="5:14" s="30" customFormat="1" x14ac:dyDescent="0.25">
      <c r="E472" s="60"/>
      <c r="F472" s="29"/>
      <c r="G472" s="29"/>
      <c r="H472" s="674"/>
      <c r="I472" s="45"/>
      <c r="J472" s="257"/>
      <c r="K472" s="257"/>
      <c r="L472" s="29"/>
      <c r="M472" s="29"/>
      <c r="N472" s="206"/>
    </row>
    <row r="473" spans="5:14" s="30" customFormat="1" x14ac:dyDescent="0.25">
      <c r="E473" s="60"/>
      <c r="F473" s="29"/>
      <c r="G473" s="29"/>
      <c r="H473" s="674"/>
      <c r="I473" s="45"/>
      <c r="J473" s="257"/>
      <c r="K473" s="257"/>
      <c r="L473" s="29"/>
      <c r="M473" s="29"/>
      <c r="N473" s="206"/>
    </row>
    <row r="474" spans="5:14" s="30" customFormat="1" x14ac:dyDescent="0.25">
      <c r="E474" s="60"/>
      <c r="F474" s="29"/>
      <c r="G474" s="29"/>
      <c r="H474" s="674"/>
      <c r="I474" s="45"/>
      <c r="J474" s="257"/>
      <c r="K474" s="257"/>
      <c r="L474" s="29"/>
      <c r="M474" s="29"/>
      <c r="N474" s="206"/>
    </row>
    <row r="475" spans="5:14" s="30" customFormat="1" x14ac:dyDescent="0.25">
      <c r="E475" s="60"/>
      <c r="F475" s="29"/>
      <c r="G475" s="29"/>
      <c r="H475" s="674"/>
      <c r="I475" s="45"/>
      <c r="J475" s="257"/>
      <c r="K475" s="257"/>
      <c r="L475" s="29"/>
      <c r="M475" s="29"/>
      <c r="N475" s="206"/>
    </row>
    <row r="476" spans="5:14" s="30" customFormat="1" x14ac:dyDescent="0.25">
      <c r="E476" s="60"/>
      <c r="F476" s="29"/>
      <c r="G476" s="29"/>
      <c r="H476" s="674"/>
      <c r="I476" s="45"/>
      <c r="J476" s="257"/>
      <c r="K476" s="257"/>
      <c r="L476" s="29"/>
      <c r="M476" s="29"/>
      <c r="N476" s="206"/>
    </row>
    <row r="477" spans="5:14" s="30" customFormat="1" x14ac:dyDescent="0.25">
      <c r="E477" s="60"/>
      <c r="F477" s="29"/>
      <c r="G477" s="29"/>
      <c r="H477" s="674"/>
      <c r="I477" s="45"/>
      <c r="J477" s="257"/>
      <c r="K477" s="257"/>
      <c r="L477" s="29"/>
      <c r="M477" s="29"/>
      <c r="N477" s="206"/>
    </row>
    <row r="478" spans="5:14" s="30" customFormat="1" x14ac:dyDescent="0.25">
      <c r="E478" s="60"/>
      <c r="F478" s="29"/>
      <c r="G478" s="29"/>
      <c r="H478" s="674"/>
      <c r="I478" s="45"/>
      <c r="J478" s="257"/>
      <c r="K478" s="257"/>
      <c r="L478" s="29"/>
      <c r="M478" s="29"/>
      <c r="N478" s="206"/>
    </row>
    <row r="479" spans="5:14" s="30" customFormat="1" x14ac:dyDescent="0.25">
      <c r="E479" s="60"/>
      <c r="F479" s="29"/>
      <c r="G479" s="29"/>
      <c r="H479" s="674"/>
      <c r="I479" s="45"/>
      <c r="J479" s="257"/>
      <c r="K479" s="257"/>
      <c r="L479" s="29"/>
      <c r="M479" s="29"/>
      <c r="N479" s="206"/>
    </row>
    <row r="480" spans="5:14" s="30" customFormat="1" x14ac:dyDescent="0.25">
      <c r="E480" s="60"/>
      <c r="F480" s="29"/>
      <c r="G480" s="29"/>
      <c r="H480" s="674"/>
      <c r="I480" s="45"/>
      <c r="J480" s="257"/>
      <c r="K480" s="257"/>
      <c r="L480" s="29"/>
      <c r="M480" s="29"/>
      <c r="N480" s="206"/>
    </row>
    <row r="481" spans="5:14" s="30" customFormat="1" x14ac:dyDescent="0.25">
      <c r="E481" s="60"/>
      <c r="F481" s="29"/>
      <c r="G481" s="29"/>
      <c r="H481" s="674"/>
      <c r="I481" s="45"/>
      <c r="J481" s="257"/>
      <c r="K481" s="257"/>
      <c r="L481" s="29"/>
      <c r="M481" s="29"/>
      <c r="N481" s="206"/>
    </row>
    <row r="482" spans="5:14" s="30" customFormat="1" x14ac:dyDescent="0.25">
      <c r="E482" s="60"/>
      <c r="F482" s="29"/>
      <c r="G482" s="29"/>
      <c r="H482" s="674"/>
      <c r="I482" s="45"/>
      <c r="J482" s="257"/>
      <c r="K482" s="257"/>
      <c r="L482" s="29"/>
      <c r="M482" s="29"/>
      <c r="N482" s="206"/>
    </row>
    <row r="483" spans="5:14" s="30" customFormat="1" x14ac:dyDescent="0.25">
      <c r="E483" s="60"/>
      <c r="F483" s="29"/>
      <c r="G483" s="29"/>
      <c r="H483" s="674"/>
      <c r="I483" s="45"/>
      <c r="J483" s="257"/>
      <c r="K483" s="257"/>
      <c r="L483" s="29"/>
      <c r="M483" s="29"/>
      <c r="N483" s="206"/>
    </row>
    <row r="484" spans="5:14" s="30" customFormat="1" x14ac:dyDescent="0.25">
      <c r="E484" s="60"/>
      <c r="F484" s="29"/>
      <c r="G484" s="29"/>
      <c r="H484" s="674"/>
      <c r="I484" s="45"/>
      <c r="J484" s="257"/>
      <c r="K484" s="257"/>
      <c r="L484" s="29"/>
      <c r="M484" s="29"/>
      <c r="N484" s="206"/>
    </row>
    <row r="485" spans="5:14" s="30" customFormat="1" x14ac:dyDescent="0.25">
      <c r="E485" s="60"/>
      <c r="F485" s="29"/>
      <c r="G485" s="29"/>
      <c r="H485" s="674"/>
      <c r="I485" s="45"/>
      <c r="J485" s="257"/>
      <c r="K485" s="257"/>
      <c r="L485" s="29"/>
      <c r="M485" s="29"/>
      <c r="N485" s="206"/>
    </row>
    <row r="486" spans="5:14" s="30" customFormat="1" x14ac:dyDescent="0.25">
      <c r="E486" s="60"/>
      <c r="F486" s="29"/>
      <c r="G486" s="29"/>
      <c r="H486" s="674"/>
      <c r="I486" s="45"/>
      <c r="J486" s="257"/>
      <c r="K486" s="257"/>
      <c r="L486" s="29"/>
      <c r="M486" s="29"/>
      <c r="N486" s="206"/>
    </row>
    <row r="487" spans="5:14" s="30" customFormat="1" x14ac:dyDescent="0.25">
      <c r="E487" s="60"/>
      <c r="F487" s="29"/>
      <c r="G487" s="29"/>
      <c r="H487" s="674"/>
      <c r="I487" s="45"/>
      <c r="J487" s="257"/>
      <c r="K487" s="257"/>
      <c r="L487" s="29"/>
      <c r="M487" s="29"/>
      <c r="N487" s="206"/>
    </row>
    <row r="488" spans="5:14" s="30" customFormat="1" x14ac:dyDescent="0.25">
      <c r="E488" s="60"/>
      <c r="F488" s="29"/>
      <c r="G488" s="29"/>
      <c r="H488" s="674"/>
      <c r="I488" s="45"/>
      <c r="J488" s="257"/>
      <c r="K488" s="257"/>
      <c r="L488" s="29"/>
      <c r="M488" s="29"/>
      <c r="N488" s="206"/>
    </row>
    <row r="489" spans="5:14" s="30" customFormat="1" x14ac:dyDescent="0.25">
      <c r="E489" s="60"/>
      <c r="F489" s="29"/>
      <c r="G489" s="29"/>
      <c r="H489" s="674"/>
      <c r="I489" s="45"/>
      <c r="J489" s="257"/>
      <c r="K489" s="257"/>
      <c r="L489" s="29"/>
      <c r="M489" s="29"/>
      <c r="N489" s="206"/>
    </row>
    <row r="490" spans="5:14" s="30" customFormat="1" x14ac:dyDescent="0.25">
      <c r="E490" s="60"/>
      <c r="F490" s="29"/>
      <c r="G490" s="29"/>
      <c r="H490" s="674"/>
      <c r="I490" s="45"/>
      <c r="J490" s="257"/>
      <c r="K490" s="257"/>
      <c r="L490" s="29"/>
      <c r="M490" s="29"/>
      <c r="N490" s="206"/>
    </row>
    <row r="491" spans="5:14" s="30" customFormat="1" x14ac:dyDescent="0.25">
      <c r="E491" s="60"/>
      <c r="F491" s="29"/>
      <c r="G491" s="29"/>
      <c r="H491" s="674"/>
      <c r="I491" s="45"/>
      <c r="J491" s="257"/>
      <c r="K491" s="257"/>
      <c r="L491" s="29"/>
      <c r="M491" s="29"/>
      <c r="N491" s="206"/>
    </row>
    <row r="492" spans="5:14" s="30" customFormat="1" x14ac:dyDescent="0.25">
      <c r="E492" s="60"/>
      <c r="F492" s="29"/>
      <c r="G492" s="29"/>
      <c r="H492" s="674"/>
      <c r="I492" s="45"/>
      <c r="J492" s="257"/>
      <c r="K492" s="257"/>
      <c r="L492" s="29"/>
      <c r="M492" s="29"/>
      <c r="N492" s="206"/>
    </row>
    <row r="493" spans="5:14" s="30" customFormat="1" x14ac:dyDescent="0.25">
      <c r="E493" s="60"/>
      <c r="F493" s="29"/>
      <c r="G493" s="29"/>
      <c r="H493" s="674"/>
      <c r="I493" s="45"/>
      <c r="J493" s="257"/>
      <c r="K493" s="257"/>
      <c r="L493" s="29"/>
      <c r="M493" s="29"/>
      <c r="N493" s="206"/>
    </row>
    <row r="494" spans="5:14" s="30" customFormat="1" x14ac:dyDescent="0.25">
      <c r="E494" s="60"/>
      <c r="F494" s="29"/>
      <c r="G494" s="29"/>
      <c r="H494" s="674"/>
      <c r="I494" s="45"/>
      <c r="J494" s="257"/>
      <c r="K494" s="257"/>
      <c r="L494" s="29"/>
      <c r="M494" s="29"/>
      <c r="N494" s="206"/>
    </row>
    <row r="495" spans="5:14" s="30" customFormat="1" x14ac:dyDescent="0.25">
      <c r="E495" s="60"/>
      <c r="F495" s="29"/>
      <c r="G495" s="29"/>
      <c r="H495" s="674"/>
      <c r="I495" s="45"/>
      <c r="J495" s="257"/>
      <c r="K495" s="257"/>
      <c r="L495" s="29"/>
      <c r="M495" s="29"/>
      <c r="N495" s="206"/>
    </row>
    <row r="496" spans="5:14" s="30" customFormat="1" x14ac:dyDescent="0.25">
      <c r="E496" s="60"/>
      <c r="F496" s="29"/>
      <c r="G496" s="29"/>
      <c r="H496" s="674"/>
      <c r="I496" s="45"/>
      <c r="J496" s="257"/>
      <c r="K496" s="257"/>
      <c r="L496" s="29"/>
      <c r="M496" s="29"/>
      <c r="N496" s="206"/>
    </row>
    <row r="497" spans="5:14" s="30" customFormat="1" x14ac:dyDescent="0.25">
      <c r="E497" s="60"/>
      <c r="F497" s="29"/>
      <c r="G497" s="29"/>
      <c r="H497" s="674"/>
      <c r="I497" s="45"/>
      <c r="J497" s="257"/>
      <c r="K497" s="257"/>
      <c r="L497" s="29"/>
      <c r="M497" s="29"/>
      <c r="N497" s="206"/>
    </row>
    <row r="498" spans="5:14" s="30" customFormat="1" x14ac:dyDescent="0.25">
      <c r="E498" s="60"/>
      <c r="F498" s="29"/>
      <c r="G498" s="29"/>
      <c r="H498" s="674"/>
      <c r="I498" s="45"/>
      <c r="J498" s="257"/>
      <c r="K498" s="257"/>
      <c r="L498" s="29"/>
      <c r="M498" s="29"/>
      <c r="N498" s="206"/>
    </row>
    <row r="499" spans="5:14" s="30" customFormat="1" x14ac:dyDescent="0.25">
      <c r="E499" s="60"/>
      <c r="F499" s="29"/>
      <c r="G499" s="29"/>
      <c r="H499" s="674"/>
      <c r="I499" s="45"/>
      <c r="J499" s="257"/>
      <c r="K499" s="257"/>
      <c r="L499" s="29"/>
      <c r="M499" s="29"/>
      <c r="N499" s="206"/>
    </row>
    <row r="500" spans="5:14" s="30" customFormat="1" x14ac:dyDescent="0.25">
      <c r="E500" s="60"/>
      <c r="F500" s="29"/>
      <c r="G500" s="29"/>
      <c r="H500" s="674"/>
      <c r="I500" s="45"/>
      <c r="J500" s="257"/>
      <c r="K500" s="257"/>
      <c r="L500" s="29"/>
      <c r="M500" s="29"/>
      <c r="N500" s="206"/>
    </row>
    <row r="501" spans="5:14" s="30" customFormat="1" x14ac:dyDescent="0.25">
      <c r="E501" s="60"/>
      <c r="F501" s="29"/>
      <c r="G501" s="29"/>
      <c r="H501" s="674"/>
      <c r="I501" s="45"/>
      <c r="J501" s="257"/>
      <c r="K501" s="257"/>
      <c r="L501" s="29"/>
      <c r="M501" s="29"/>
      <c r="N501" s="206"/>
    </row>
    <row r="502" spans="5:14" s="30" customFormat="1" x14ac:dyDescent="0.25">
      <c r="E502" s="60"/>
      <c r="F502" s="29"/>
      <c r="G502" s="29"/>
      <c r="H502" s="674"/>
      <c r="I502" s="45"/>
      <c r="J502" s="257"/>
      <c r="K502" s="257"/>
      <c r="L502" s="29"/>
      <c r="M502" s="29"/>
      <c r="N502" s="206"/>
    </row>
    <row r="503" spans="5:14" s="30" customFormat="1" x14ac:dyDescent="0.25">
      <c r="E503" s="60"/>
      <c r="F503" s="29"/>
      <c r="G503" s="29"/>
      <c r="H503" s="674"/>
      <c r="I503" s="45"/>
      <c r="J503" s="257"/>
      <c r="K503" s="257"/>
      <c r="L503" s="29"/>
      <c r="M503" s="29"/>
      <c r="N503" s="206"/>
    </row>
    <row r="504" spans="5:14" s="30" customFormat="1" x14ac:dyDescent="0.25">
      <c r="E504" s="60"/>
      <c r="F504" s="29"/>
      <c r="G504" s="29"/>
      <c r="H504" s="674"/>
      <c r="I504" s="45"/>
      <c r="J504" s="257"/>
      <c r="K504" s="257"/>
      <c r="L504" s="29"/>
      <c r="M504" s="29"/>
      <c r="N504" s="206"/>
    </row>
    <row r="505" spans="5:14" s="30" customFormat="1" x14ac:dyDescent="0.25">
      <c r="E505" s="60"/>
      <c r="F505" s="29"/>
      <c r="G505" s="29"/>
      <c r="H505" s="674"/>
      <c r="I505" s="45"/>
      <c r="J505" s="257"/>
      <c r="K505" s="257"/>
      <c r="L505" s="29"/>
      <c r="M505" s="29"/>
      <c r="N505" s="206"/>
    </row>
    <row r="506" spans="5:14" s="30" customFormat="1" x14ac:dyDescent="0.25">
      <c r="E506" s="60"/>
      <c r="F506" s="29"/>
      <c r="G506" s="29"/>
      <c r="H506" s="674"/>
      <c r="I506" s="45"/>
      <c r="J506" s="257"/>
      <c r="K506" s="257"/>
      <c r="L506" s="29"/>
      <c r="M506" s="29"/>
      <c r="N506" s="206"/>
    </row>
    <row r="507" spans="5:14" s="30" customFormat="1" x14ac:dyDescent="0.25">
      <c r="E507" s="60"/>
      <c r="F507" s="29"/>
      <c r="G507" s="29"/>
      <c r="H507" s="674"/>
      <c r="I507" s="45"/>
      <c r="J507" s="257"/>
      <c r="K507" s="257"/>
      <c r="L507" s="29"/>
      <c r="M507" s="29"/>
      <c r="N507" s="206"/>
    </row>
    <row r="508" spans="5:14" s="30" customFormat="1" x14ac:dyDescent="0.25">
      <c r="E508" s="60"/>
      <c r="F508" s="29"/>
      <c r="G508" s="29"/>
      <c r="H508" s="674"/>
      <c r="I508" s="45"/>
      <c r="J508" s="257"/>
      <c r="K508" s="257"/>
      <c r="L508" s="29"/>
      <c r="M508" s="29"/>
      <c r="N508" s="206"/>
    </row>
    <row r="509" spans="5:14" s="30" customFormat="1" x14ac:dyDescent="0.25">
      <c r="E509" s="60"/>
      <c r="F509" s="29"/>
      <c r="G509" s="29"/>
      <c r="H509" s="674"/>
      <c r="I509" s="45"/>
      <c r="J509" s="257"/>
      <c r="K509" s="257"/>
      <c r="L509" s="29"/>
      <c r="M509" s="29"/>
      <c r="N509" s="206"/>
    </row>
    <row r="510" spans="5:14" s="30" customFormat="1" x14ac:dyDescent="0.25">
      <c r="E510" s="60"/>
      <c r="F510" s="29"/>
      <c r="G510" s="29"/>
      <c r="H510" s="674"/>
      <c r="I510" s="45"/>
      <c r="J510" s="257"/>
      <c r="K510" s="257"/>
      <c r="L510" s="29"/>
      <c r="M510" s="29"/>
      <c r="N510" s="206"/>
    </row>
    <row r="511" spans="5:14" s="30" customFormat="1" x14ac:dyDescent="0.25">
      <c r="E511" s="60"/>
      <c r="F511" s="29"/>
      <c r="G511" s="29"/>
      <c r="H511" s="674"/>
      <c r="I511" s="45"/>
      <c r="J511" s="257"/>
      <c r="K511" s="257"/>
      <c r="L511" s="29"/>
      <c r="M511" s="29"/>
      <c r="N511" s="206"/>
    </row>
    <row r="512" spans="5:14" s="30" customFormat="1" x14ac:dyDescent="0.25">
      <c r="E512" s="60"/>
      <c r="F512" s="29"/>
      <c r="G512" s="29"/>
      <c r="H512" s="674"/>
      <c r="I512" s="45"/>
      <c r="J512" s="257"/>
      <c r="K512" s="257"/>
      <c r="L512" s="29"/>
      <c r="M512" s="29"/>
      <c r="N512" s="206"/>
    </row>
    <row r="513" spans="5:14" s="30" customFormat="1" x14ac:dyDescent="0.25">
      <c r="E513" s="60"/>
      <c r="F513" s="29"/>
      <c r="G513" s="29"/>
      <c r="H513" s="674"/>
      <c r="I513" s="45"/>
      <c r="J513" s="257"/>
      <c r="K513" s="257"/>
      <c r="L513" s="29"/>
      <c r="M513" s="29"/>
      <c r="N513" s="206"/>
    </row>
    <row r="514" spans="5:14" s="30" customFormat="1" x14ac:dyDescent="0.25">
      <c r="E514" s="60"/>
      <c r="F514" s="29"/>
      <c r="G514" s="29"/>
      <c r="H514" s="674"/>
      <c r="I514" s="45"/>
      <c r="J514" s="257"/>
      <c r="K514" s="257"/>
      <c r="L514" s="29"/>
      <c r="M514" s="29"/>
      <c r="N514" s="206"/>
    </row>
    <row r="515" spans="5:14" s="30" customFormat="1" x14ac:dyDescent="0.25">
      <c r="E515" s="60"/>
      <c r="F515" s="29"/>
      <c r="G515" s="29"/>
      <c r="H515" s="674"/>
      <c r="I515" s="45"/>
      <c r="J515" s="257"/>
      <c r="K515" s="257"/>
      <c r="L515" s="29"/>
      <c r="M515" s="29"/>
      <c r="N515" s="206"/>
    </row>
    <row r="516" spans="5:14" s="30" customFormat="1" x14ac:dyDescent="0.25">
      <c r="E516" s="60"/>
      <c r="F516" s="29"/>
      <c r="G516" s="29"/>
      <c r="H516" s="674"/>
      <c r="I516" s="45"/>
      <c r="J516" s="257"/>
      <c r="K516" s="257"/>
      <c r="L516" s="29"/>
      <c r="M516" s="29"/>
      <c r="N516" s="206"/>
    </row>
    <row r="517" spans="5:14" s="30" customFormat="1" x14ac:dyDescent="0.25">
      <c r="E517" s="60"/>
      <c r="F517" s="29"/>
      <c r="G517" s="29"/>
      <c r="H517" s="674"/>
      <c r="I517" s="45"/>
      <c r="J517" s="257"/>
      <c r="K517" s="257"/>
      <c r="L517" s="29"/>
      <c r="M517" s="29"/>
      <c r="N517" s="206"/>
    </row>
    <row r="518" spans="5:14" s="30" customFormat="1" x14ac:dyDescent="0.25">
      <c r="E518" s="60"/>
      <c r="F518" s="29"/>
      <c r="G518" s="29"/>
      <c r="H518" s="674"/>
      <c r="I518" s="45"/>
      <c r="J518" s="257"/>
      <c r="K518" s="257"/>
      <c r="L518" s="29"/>
      <c r="M518" s="29"/>
      <c r="N518" s="206"/>
    </row>
    <row r="519" spans="5:14" s="30" customFormat="1" x14ac:dyDescent="0.25">
      <c r="E519" s="60"/>
      <c r="F519" s="29"/>
      <c r="G519" s="29"/>
      <c r="H519" s="674"/>
      <c r="I519" s="45"/>
      <c r="J519" s="257"/>
      <c r="K519" s="257"/>
      <c r="L519" s="29"/>
      <c r="M519" s="29"/>
      <c r="N519" s="206"/>
    </row>
    <row r="520" spans="5:14" s="30" customFormat="1" x14ac:dyDescent="0.25">
      <c r="E520" s="60"/>
      <c r="F520" s="29"/>
      <c r="G520" s="29"/>
      <c r="H520" s="674"/>
      <c r="I520" s="45"/>
      <c r="J520" s="257"/>
      <c r="K520" s="257"/>
      <c r="L520" s="29"/>
      <c r="M520" s="29"/>
      <c r="N520" s="206"/>
    </row>
    <row r="521" spans="5:14" s="30" customFormat="1" x14ac:dyDescent="0.25">
      <c r="E521" s="60"/>
      <c r="F521" s="29"/>
      <c r="G521" s="29"/>
      <c r="H521" s="674"/>
      <c r="I521" s="45"/>
      <c r="J521" s="257"/>
      <c r="K521" s="257"/>
      <c r="L521" s="29"/>
      <c r="M521" s="29"/>
      <c r="N521" s="206"/>
    </row>
    <row r="522" spans="5:14" s="30" customFormat="1" x14ac:dyDescent="0.25">
      <c r="E522" s="60"/>
      <c r="F522" s="29"/>
      <c r="G522" s="29"/>
      <c r="H522" s="674"/>
      <c r="I522" s="45"/>
      <c r="J522" s="257"/>
      <c r="K522" s="257"/>
      <c r="L522" s="29"/>
      <c r="M522" s="29"/>
      <c r="N522" s="206"/>
    </row>
    <row r="523" spans="5:14" s="30" customFormat="1" x14ac:dyDescent="0.25">
      <c r="E523" s="60"/>
      <c r="F523" s="29"/>
      <c r="G523" s="29"/>
      <c r="H523" s="674"/>
      <c r="I523" s="45"/>
      <c r="J523" s="257"/>
      <c r="K523" s="257"/>
      <c r="L523" s="29"/>
      <c r="M523" s="29"/>
      <c r="N523" s="206"/>
    </row>
    <row r="524" spans="5:14" s="30" customFormat="1" x14ac:dyDescent="0.25">
      <c r="E524" s="60"/>
      <c r="F524" s="29"/>
      <c r="G524" s="29"/>
      <c r="H524" s="674"/>
      <c r="I524" s="45"/>
      <c r="J524" s="257"/>
      <c r="K524" s="257"/>
      <c r="L524" s="29"/>
      <c r="M524" s="29"/>
      <c r="N524" s="206"/>
    </row>
    <row r="525" spans="5:14" s="30" customFormat="1" x14ac:dyDescent="0.25">
      <c r="E525" s="60"/>
      <c r="F525" s="29"/>
      <c r="G525" s="29"/>
      <c r="H525" s="674"/>
      <c r="I525" s="45"/>
      <c r="J525" s="257"/>
      <c r="K525" s="257"/>
      <c r="L525" s="29"/>
      <c r="M525" s="29"/>
      <c r="N525" s="206"/>
    </row>
    <row r="526" spans="5:14" s="30" customFormat="1" x14ac:dyDescent="0.25">
      <c r="E526" s="60"/>
      <c r="F526" s="29"/>
      <c r="G526" s="29"/>
      <c r="H526" s="674"/>
      <c r="I526" s="45"/>
      <c r="J526" s="257"/>
      <c r="K526" s="257"/>
      <c r="L526" s="29"/>
      <c r="M526" s="29"/>
      <c r="N526" s="206"/>
    </row>
    <row r="527" spans="5:14" s="30" customFormat="1" x14ac:dyDescent="0.25">
      <c r="E527" s="60"/>
      <c r="F527" s="29"/>
      <c r="G527" s="29"/>
      <c r="H527" s="674"/>
      <c r="I527" s="45"/>
      <c r="J527" s="257"/>
      <c r="K527" s="257"/>
      <c r="L527" s="29"/>
      <c r="M527" s="29"/>
      <c r="N527" s="206"/>
    </row>
    <row r="528" spans="5:14" s="30" customFormat="1" x14ac:dyDescent="0.25">
      <c r="E528" s="60"/>
      <c r="F528" s="29"/>
      <c r="G528" s="29"/>
      <c r="H528" s="674"/>
      <c r="I528" s="45"/>
      <c r="J528" s="257"/>
      <c r="K528" s="257"/>
      <c r="L528" s="29"/>
      <c r="M528" s="29"/>
      <c r="N528" s="206"/>
    </row>
    <row r="529" spans="5:14" s="30" customFormat="1" x14ac:dyDescent="0.25">
      <c r="E529" s="60"/>
      <c r="F529" s="29"/>
      <c r="G529" s="29"/>
      <c r="H529" s="674"/>
      <c r="I529" s="45"/>
      <c r="J529" s="257"/>
      <c r="K529" s="257"/>
      <c r="L529" s="29"/>
      <c r="M529" s="29"/>
      <c r="N529" s="206"/>
    </row>
    <row r="530" spans="5:14" s="30" customFormat="1" x14ac:dyDescent="0.25">
      <c r="E530" s="60"/>
      <c r="F530" s="29"/>
      <c r="G530" s="29"/>
      <c r="H530" s="674"/>
      <c r="I530" s="45"/>
      <c r="J530" s="257"/>
      <c r="K530" s="257"/>
      <c r="L530" s="29"/>
      <c r="M530" s="29"/>
      <c r="N530" s="206"/>
    </row>
    <row r="531" spans="5:14" s="30" customFormat="1" x14ac:dyDescent="0.25">
      <c r="E531" s="60"/>
      <c r="F531" s="29"/>
      <c r="G531" s="29"/>
      <c r="H531" s="674"/>
      <c r="I531" s="45"/>
      <c r="J531" s="257"/>
      <c r="K531" s="257"/>
      <c r="L531" s="29"/>
      <c r="M531" s="29"/>
      <c r="N531" s="206"/>
    </row>
    <row r="532" spans="5:14" s="30" customFormat="1" x14ac:dyDescent="0.25">
      <c r="E532" s="60"/>
      <c r="F532" s="29"/>
      <c r="G532" s="29"/>
      <c r="H532" s="674"/>
      <c r="I532" s="45"/>
      <c r="J532" s="257"/>
      <c r="K532" s="257"/>
      <c r="L532" s="29"/>
      <c r="M532" s="29"/>
      <c r="N532" s="206"/>
    </row>
    <row r="533" spans="5:14" s="30" customFormat="1" x14ac:dyDescent="0.25">
      <c r="E533" s="60"/>
      <c r="F533" s="29"/>
      <c r="G533" s="29"/>
      <c r="H533" s="674"/>
      <c r="I533" s="45"/>
      <c r="J533" s="257"/>
      <c r="K533" s="257"/>
      <c r="L533" s="29"/>
      <c r="M533" s="29"/>
      <c r="N533" s="206"/>
    </row>
    <row r="534" spans="5:14" s="30" customFormat="1" x14ac:dyDescent="0.25">
      <c r="E534" s="60"/>
      <c r="F534" s="29"/>
      <c r="G534" s="29"/>
      <c r="H534" s="674"/>
      <c r="I534" s="45"/>
      <c r="J534" s="257"/>
      <c r="K534" s="257"/>
      <c r="L534" s="29"/>
      <c r="M534" s="29"/>
      <c r="N534" s="206"/>
    </row>
    <row r="535" spans="5:14" s="30" customFormat="1" x14ac:dyDescent="0.25">
      <c r="E535" s="60"/>
      <c r="F535" s="29"/>
      <c r="G535" s="29"/>
      <c r="H535" s="674"/>
      <c r="I535" s="45"/>
      <c r="J535" s="257"/>
      <c r="K535" s="257"/>
      <c r="L535" s="29"/>
      <c r="M535" s="29"/>
      <c r="N535" s="206"/>
    </row>
    <row r="536" spans="5:14" s="30" customFormat="1" x14ac:dyDescent="0.25">
      <c r="E536" s="60"/>
      <c r="F536" s="29"/>
      <c r="G536" s="29"/>
      <c r="H536" s="674"/>
      <c r="I536" s="45"/>
      <c r="J536" s="257"/>
      <c r="K536" s="257"/>
      <c r="L536" s="29"/>
      <c r="M536" s="29"/>
      <c r="N536" s="206"/>
    </row>
    <row r="537" spans="5:14" s="30" customFormat="1" x14ac:dyDescent="0.25">
      <c r="E537" s="60"/>
      <c r="F537" s="29"/>
      <c r="G537" s="29"/>
      <c r="H537" s="674"/>
      <c r="I537" s="45"/>
      <c r="J537" s="257"/>
      <c r="K537" s="257"/>
      <c r="L537" s="29"/>
      <c r="M537" s="29"/>
      <c r="N537" s="206"/>
    </row>
    <row r="538" spans="5:14" s="30" customFormat="1" x14ac:dyDescent="0.25">
      <c r="E538" s="60"/>
      <c r="F538" s="29"/>
      <c r="G538" s="29"/>
      <c r="H538" s="674"/>
      <c r="I538" s="45"/>
      <c r="J538" s="257"/>
      <c r="K538" s="257"/>
      <c r="L538" s="29"/>
      <c r="M538" s="29"/>
      <c r="N538" s="206"/>
    </row>
    <row r="539" spans="5:14" s="30" customFormat="1" x14ac:dyDescent="0.25">
      <c r="E539" s="60"/>
      <c r="F539" s="29"/>
      <c r="G539" s="29"/>
      <c r="H539" s="674"/>
      <c r="I539" s="45"/>
      <c r="J539" s="257"/>
      <c r="K539" s="257"/>
      <c r="L539" s="29"/>
      <c r="M539" s="29"/>
      <c r="N539" s="206"/>
    </row>
    <row r="540" spans="5:14" s="30" customFormat="1" x14ac:dyDescent="0.25">
      <c r="E540" s="60"/>
      <c r="F540" s="29"/>
      <c r="G540" s="29"/>
      <c r="H540" s="674"/>
      <c r="I540" s="45"/>
      <c r="J540" s="257"/>
      <c r="K540" s="257"/>
      <c r="L540" s="29"/>
      <c r="M540" s="29"/>
      <c r="N540" s="206"/>
    </row>
    <row r="541" spans="5:14" s="30" customFormat="1" x14ac:dyDescent="0.25">
      <c r="E541" s="60"/>
      <c r="F541" s="29"/>
      <c r="G541" s="29"/>
      <c r="H541" s="674"/>
      <c r="I541" s="45"/>
      <c r="J541" s="257"/>
      <c r="K541" s="257"/>
      <c r="L541" s="29"/>
      <c r="M541" s="29"/>
      <c r="N541" s="206"/>
    </row>
    <row r="542" spans="5:14" s="30" customFormat="1" x14ac:dyDescent="0.25">
      <c r="E542" s="60"/>
      <c r="F542" s="29"/>
      <c r="G542" s="29"/>
      <c r="H542" s="674"/>
      <c r="I542" s="45"/>
      <c r="J542" s="257"/>
      <c r="K542" s="257"/>
      <c r="L542" s="29"/>
      <c r="M542" s="29"/>
      <c r="N542" s="206"/>
    </row>
    <row r="543" spans="5:14" s="30" customFormat="1" x14ac:dyDescent="0.25">
      <c r="E543" s="60"/>
      <c r="F543" s="29"/>
      <c r="G543" s="29"/>
      <c r="H543" s="674"/>
      <c r="I543" s="45"/>
      <c r="J543" s="257"/>
      <c r="K543" s="257"/>
      <c r="L543" s="29"/>
      <c r="M543" s="29"/>
      <c r="N543" s="206"/>
    </row>
    <row r="544" spans="5:14" s="30" customFormat="1" x14ac:dyDescent="0.25">
      <c r="E544" s="60"/>
      <c r="F544" s="29"/>
      <c r="G544" s="29"/>
      <c r="H544" s="674"/>
      <c r="I544" s="45"/>
      <c r="J544" s="257"/>
      <c r="K544" s="257"/>
      <c r="L544" s="29"/>
      <c r="M544" s="29"/>
      <c r="N544" s="206"/>
    </row>
    <row r="545" spans="5:14" s="30" customFormat="1" x14ac:dyDescent="0.25">
      <c r="E545" s="60"/>
      <c r="F545" s="29"/>
      <c r="G545" s="29"/>
      <c r="H545" s="674"/>
      <c r="I545" s="45"/>
      <c r="J545" s="257"/>
      <c r="K545" s="257"/>
      <c r="L545" s="29"/>
      <c r="M545" s="29"/>
      <c r="N545" s="206"/>
    </row>
    <row r="546" spans="5:14" s="30" customFormat="1" x14ac:dyDescent="0.25">
      <c r="E546" s="60"/>
      <c r="F546" s="29"/>
      <c r="G546" s="29"/>
      <c r="H546" s="674"/>
      <c r="I546" s="45"/>
      <c r="J546" s="257"/>
      <c r="K546" s="257"/>
      <c r="L546" s="29"/>
      <c r="M546" s="29"/>
      <c r="N546" s="206"/>
    </row>
    <row r="547" spans="5:14" s="30" customFormat="1" x14ac:dyDescent="0.25">
      <c r="E547" s="60"/>
      <c r="F547" s="29"/>
      <c r="G547" s="29"/>
      <c r="H547" s="674"/>
      <c r="I547" s="45"/>
      <c r="J547" s="257"/>
      <c r="K547" s="257"/>
      <c r="L547" s="29"/>
      <c r="M547" s="29"/>
      <c r="N547" s="206"/>
    </row>
    <row r="548" spans="5:14" s="30" customFormat="1" x14ac:dyDescent="0.25">
      <c r="E548" s="60"/>
      <c r="F548" s="29"/>
      <c r="G548" s="29"/>
      <c r="H548" s="674"/>
      <c r="I548" s="45"/>
      <c r="J548" s="257"/>
      <c r="K548" s="257"/>
      <c r="L548" s="29"/>
      <c r="M548" s="29"/>
      <c r="N548" s="206"/>
    </row>
    <row r="549" spans="5:14" s="30" customFormat="1" x14ac:dyDescent="0.25">
      <c r="E549" s="60"/>
      <c r="F549" s="29"/>
      <c r="G549" s="29"/>
      <c r="H549" s="674"/>
      <c r="I549" s="45"/>
      <c r="J549" s="257"/>
      <c r="K549" s="257"/>
      <c r="L549" s="29"/>
      <c r="M549" s="29"/>
      <c r="N549" s="206"/>
    </row>
    <row r="550" spans="5:14" s="30" customFormat="1" x14ac:dyDescent="0.25">
      <c r="E550" s="60"/>
      <c r="F550" s="29"/>
      <c r="G550" s="29"/>
      <c r="H550" s="674"/>
      <c r="I550" s="45"/>
      <c r="J550" s="257"/>
      <c r="K550" s="257"/>
      <c r="L550" s="29"/>
      <c r="M550" s="29"/>
      <c r="N550" s="206"/>
    </row>
    <row r="551" spans="5:14" s="30" customFormat="1" x14ac:dyDescent="0.25">
      <c r="E551" s="60"/>
      <c r="F551" s="29"/>
      <c r="G551" s="29"/>
      <c r="H551" s="674"/>
      <c r="I551" s="45"/>
      <c r="J551" s="257"/>
      <c r="K551" s="257"/>
      <c r="L551" s="29"/>
      <c r="M551" s="29"/>
      <c r="N551" s="206"/>
    </row>
    <row r="552" spans="5:14" s="30" customFormat="1" x14ac:dyDescent="0.25">
      <c r="E552" s="60"/>
      <c r="F552" s="29"/>
      <c r="G552" s="29"/>
      <c r="H552" s="674"/>
      <c r="I552" s="45"/>
      <c r="J552" s="257"/>
      <c r="K552" s="257"/>
      <c r="L552" s="29"/>
      <c r="M552" s="29"/>
      <c r="N552" s="206"/>
    </row>
    <row r="553" spans="5:14" s="30" customFormat="1" x14ac:dyDescent="0.25">
      <c r="E553" s="60"/>
      <c r="F553" s="29"/>
      <c r="G553" s="29"/>
      <c r="H553" s="674"/>
      <c r="I553" s="45"/>
      <c r="J553" s="257"/>
      <c r="K553" s="257"/>
      <c r="L553" s="29"/>
      <c r="M553" s="29"/>
      <c r="N553" s="206"/>
    </row>
    <row r="554" spans="5:14" s="30" customFormat="1" x14ac:dyDescent="0.25">
      <c r="E554" s="60"/>
      <c r="F554" s="29"/>
      <c r="G554" s="29"/>
      <c r="H554" s="674"/>
      <c r="I554" s="45"/>
      <c r="J554" s="257"/>
      <c r="K554" s="257"/>
      <c r="L554" s="29"/>
      <c r="M554" s="29"/>
      <c r="N554" s="206"/>
    </row>
    <row r="555" spans="5:14" s="30" customFormat="1" x14ac:dyDescent="0.25">
      <c r="E555" s="60"/>
      <c r="F555" s="29"/>
      <c r="G555" s="29"/>
      <c r="H555" s="674"/>
      <c r="I555" s="45"/>
      <c r="J555" s="257"/>
      <c r="K555" s="257"/>
      <c r="L555" s="29"/>
      <c r="M555" s="29"/>
      <c r="N555" s="206"/>
    </row>
    <row r="556" spans="5:14" s="30" customFormat="1" x14ac:dyDescent="0.25">
      <c r="E556" s="60"/>
      <c r="F556" s="29"/>
      <c r="G556" s="29"/>
      <c r="H556" s="674"/>
      <c r="I556" s="45"/>
      <c r="J556" s="257"/>
      <c r="K556" s="257"/>
      <c r="L556" s="29"/>
      <c r="M556" s="29"/>
      <c r="N556" s="206"/>
    </row>
    <row r="557" spans="5:14" s="30" customFormat="1" x14ac:dyDescent="0.25">
      <c r="E557" s="60"/>
      <c r="F557" s="29"/>
      <c r="G557" s="29"/>
      <c r="H557" s="674"/>
      <c r="I557" s="45"/>
      <c r="J557" s="257"/>
      <c r="K557" s="257"/>
      <c r="L557" s="29"/>
      <c r="M557" s="29"/>
      <c r="N557" s="206"/>
    </row>
    <row r="558" spans="5:14" s="30" customFormat="1" x14ac:dyDescent="0.25">
      <c r="E558" s="60"/>
      <c r="F558" s="29"/>
      <c r="G558" s="29"/>
      <c r="H558" s="674"/>
      <c r="I558" s="45"/>
      <c r="J558" s="257"/>
      <c r="K558" s="257"/>
      <c r="L558" s="29"/>
      <c r="M558" s="29"/>
      <c r="N558" s="206"/>
    </row>
    <row r="559" spans="5:14" s="30" customFormat="1" x14ac:dyDescent="0.25">
      <c r="E559" s="60"/>
      <c r="F559" s="29"/>
      <c r="G559" s="29"/>
      <c r="H559" s="674"/>
      <c r="I559" s="45"/>
      <c r="J559" s="257"/>
      <c r="K559" s="257"/>
      <c r="L559" s="29"/>
      <c r="M559" s="29"/>
      <c r="N559" s="206"/>
    </row>
    <row r="560" spans="5:14" s="30" customFormat="1" x14ac:dyDescent="0.25">
      <c r="E560" s="60"/>
      <c r="F560" s="29"/>
      <c r="G560" s="29"/>
      <c r="H560" s="674"/>
      <c r="I560" s="45"/>
      <c r="J560" s="257"/>
      <c r="K560" s="257"/>
      <c r="L560" s="29"/>
      <c r="M560" s="29"/>
      <c r="N560" s="206"/>
    </row>
    <row r="561" spans="5:14" s="30" customFormat="1" x14ac:dyDescent="0.25">
      <c r="E561" s="60"/>
      <c r="F561" s="29"/>
      <c r="G561" s="29"/>
      <c r="H561" s="674"/>
      <c r="I561" s="45"/>
      <c r="J561" s="257"/>
      <c r="K561" s="257"/>
      <c r="L561" s="29"/>
      <c r="M561" s="29"/>
      <c r="N561" s="206"/>
    </row>
    <row r="562" spans="5:14" s="30" customFormat="1" x14ac:dyDescent="0.25">
      <c r="E562" s="60"/>
      <c r="F562" s="29"/>
      <c r="G562" s="29"/>
      <c r="H562" s="674"/>
      <c r="I562" s="45"/>
      <c r="J562" s="257"/>
      <c r="K562" s="257"/>
      <c r="L562" s="29"/>
      <c r="M562" s="29"/>
      <c r="N562" s="206"/>
    </row>
    <row r="563" spans="5:14" s="30" customFormat="1" x14ac:dyDescent="0.25">
      <c r="E563" s="60"/>
      <c r="F563" s="29"/>
      <c r="G563" s="29"/>
      <c r="H563" s="674"/>
      <c r="I563" s="45"/>
      <c r="J563" s="257"/>
      <c r="K563" s="257"/>
      <c r="L563" s="29"/>
      <c r="M563" s="29"/>
      <c r="N563" s="206"/>
    </row>
    <row r="564" spans="5:14" s="30" customFormat="1" x14ac:dyDescent="0.25">
      <c r="E564" s="60"/>
      <c r="F564" s="29"/>
      <c r="G564" s="29"/>
      <c r="H564" s="674"/>
      <c r="I564" s="45"/>
      <c r="J564" s="257"/>
      <c r="K564" s="257"/>
      <c r="L564" s="29"/>
      <c r="M564" s="29"/>
      <c r="N564" s="206"/>
    </row>
    <row r="565" spans="5:14" s="30" customFormat="1" x14ac:dyDescent="0.25">
      <c r="E565" s="60"/>
      <c r="F565" s="29"/>
      <c r="G565" s="29"/>
      <c r="H565" s="674"/>
      <c r="I565" s="45"/>
      <c r="J565" s="257"/>
      <c r="K565" s="257"/>
      <c r="L565" s="29"/>
      <c r="M565" s="29"/>
      <c r="N565" s="206"/>
    </row>
    <row r="566" spans="5:14" s="30" customFormat="1" x14ac:dyDescent="0.25">
      <c r="E566" s="60"/>
      <c r="F566" s="29"/>
      <c r="G566" s="29"/>
      <c r="H566" s="674"/>
      <c r="I566" s="45"/>
      <c r="J566" s="257"/>
      <c r="K566" s="257"/>
      <c r="L566" s="29"/>
      <c r="M566" s="29"/>
      <c r="N566" s="206"/>
    </row>
    <row r="567" spans="5:14" s="30" customFormat="1" x14ac:dyDescent="0.25">
      <c r="E567" s="60"/>
      <c r="F567" s="29"/>
      <c r="G567" s="29"/>
      <c r="H567" s="674"/>
      <c r="I567" s="45"/>
      <c r="J567" s="257"/>
      <c r="K567" s="257"/>
      <c r="L567" s="29"/>
      <c r="M567" s="29"/>
      <c r="N567" s="206"/>
    </row>
    <row r="568" spans="5:14" s="30" customFormat="1" x14ac:dyDescent="0.25">
      <c r="E568" s="60"/>
      <c r="F568" s="29"/>
      <c r="G568" s="29"/>
      <c r="H568" s="674"/>
      <c r="I568" s="45"/>
      <c r="J568" s="257"/>
      <c r="K568" s="257"/>
      <c r="L568" s="29"/>
      <c r="M568" s="29"/>
      <c r="N568" s="206"/>
    </row>
    <row r="569" spans="5:14" s="30" customFormat="1" x14ac:dyDescent="0.25">
      <c r="E569" s="60"/>
      <c r="F569" s="29"/>
      <c r="G569" s="29"/>
      <c r="H569" s="674"/>
      <c r="I569" s="45"/>
      <c r="J569" s="257"/>
      <c r="K569" s="257"/>
      <c r="L569" s="29"/>
      <c r="M569" s="29"/>
      <c r="N569" s="206"/>
    </row>
    <row r="570" spans="5:14" s="30" customFormat="1" x14ac:dyDescent="0.25">
      <c r="E570" s="60"/>
      <c r="F570" s="29"/>
      <c r="G570" s="29"/>
      <c r="H570" s="674"/>
      <c r="I570" s="45"/>
      <c r="J570" s="257"/>
      <c r="K570" s="257"/>
      <c r="L570" s="29"/>
      <c r="M570" s="29"/>
      <c r="N570" s="206"/>
    </row>
    <row r="571" spans="5:14" s="30" customFormat="1" x14ac:dyDescent="0.25">
      <c r="E571" s="60"/>
      <c r="F571" s="29"/>
      <c r="G571" s="29"/>
      <c r="H571" s="674"/>
      <c r="I571" s="45"/>
      <c r="J571" s="257"/>
      <c r="K571" s="257"/>
      <c r="L571" s="29"/>
      <c r="M571" s="29"/>
      <c r="N571" s="206"/>
    </row>
    <row r="572" spans="5:14" s="30" customFormat="1" x14ac:dyDescent="0.25">
      <c r="E572" s="60"/>
      <c r="F572" s="29"/>
      <c r="G572" s="29"/>
      <c r="H572" s="674"/>
      <c r="I572" s="45"/>
      <c r="J572" s="257"/>
      <c r="K572" s="257"/>
      <c r="L572" s="29"/>
      <c r="M572" s="29"/>
      <c r="N572" s="206"/>
    </row>
    <row r="573" spans="5:14" s="30" customFormat="1" x14ac:dyDescent="0.25">
      <c r="E573" s="60"/>
      <c r="F573" s="29"/>
      <c r="G573" s="29"/>
      <c r="H573" s="674"/>
      <c r="I573" s="45"/>
      <c r="J573" s="257"/>
      <c r="K573" s="257"/>
      <c r="L573" s="29"/>
      <c r="M573" s="29"/>
      <c r="N573" s="206"/>
    </row>
    <row r="574" spans="5:14" s="30" customFormat="1" x14ac:dyDescent="0.25">
      <c r="E574" s="60"/>
      <c r="F574" s="29"/>
      <c r="G574" s="29"/>
      <c r="H574" s="674"/>
      <c r="I574" s="45"/>
      <c r="J574" s="257"/>
      <c r="K574" s="257"/>
      <c r="L574" s="29"/>
      <c r="M574" s="29"/>
      <c r="N574" s="206"/>
    </row>
    <row r="575" spans="5:14" s="30" customFormat="1" x14ac:dyDescent="0.25">
      <c r="E575" s="60"/>
      <c r="F575" s="29"/>
      <c r="G575" s="29"/>
      <c r="H575" s="674"/>
      <c r="I575" s="45"/>
      <c r="J575" s="257"/>
      <c r="K575" s="257"/>
      <c r="L575" s="29"/>
      <c r="M575" s="29"/>
      <c r="N575" s="206"/>
    </row>
    <row r="576" spans="5:14" s="30" customFormat="1" x14ac:dyDescent="0.25">
      <c r="E576" s="60"/>
      <c r="F576" s="29"/>
      <c r="G576" s="29"/>
      <c r="H576" s="674"/>
      <c r="I576" s="45"/>
      <c r="J576" s="257"/>
      <c r="K576" s="257"/>
      <c r="L576" s="29"/>
      <c r="M576" s="29"/>
      <c r="N576" s="206"/>
    </row>
    <row r="577" spans="5:14" s="30" customFormat="1" x14ac:dyDescent="0.25">
      <c r="E577" s="60"/>
      <c r="F577" s="29"/>
      <c r="G577" s="29"/>
      <c r="H577" s="674"/>
      <c r="I577" s="45"/>
      <c r="J577" s="257"/>
      <c r="K577" s="257"/>
      <c r="L577" s="29"/>
      <c r="M577" s="29"/>
      <c r="N577" s="206"/>
    </row>
    <row r="578" spans="5:14" s="30" customFormat="1" x14ac:dyDescent="0.25">
      <c r="E578" s="60"/>
      <c r="F578" s="29"/>
      <c r="G578" s="29"/>
      <c r="H578" s="674"/>
      <c r="I578" s="45"/>
      <c r="J578" s="257"/>
      <c r="K578" s="257"/>
      <c r="L578" s="29"/>
      <c r="M578" s="29"/>
      <c r="N578" s="206"/>
    </row>
    <row r="579" spans="5:14" s="30" customFormat="1" x14ac:dyDescent="0.25">
      <c r="E579" s="60"/>
      <c r="F579" s="29"/>
      <c r="G579" s="29"/>
      <c r="H579" s="674"/>
      <c r="I579" s="45"/>
      <c r="J579" s="257"/>
      <c r="K579" s="257"/>
      <c r="L579" s="29"/>
      <c r="M579" s="29"/>
      <c r="N579" s="206"/>
    </row>
    <row r="580" spans="5:14" s="30" customFormat="1" x14ac:dyDescent="0.25">
      <c r="E580" s="60"/>
      <c r="F580" s="29"/>
      <c r="G580" s="29"/>
      <c r="H580" s="674"/>
      <c r="I580" s="45"/>
      <c r="J580" s="257"/>
      <c r="K580" s="257"/>
      <c r="L580" s="29"/>
      <c r="M580" s="29"/>
      <c r="N580" s="206"/>
    </row>
    <row r="581" spans="5:14" s="30" customFormat="1" x14ac:dyDescent="0.25">
      <c r="E581" s="60"/>
      <c r="F581" s="29"/>
      <c r="G581" s="29"/>
      <c r="H581" s="674"/>
      <c r="I581" s="45"/>
      <c r="J581" s="257"/>
      <c r="K581" s="257"/>
      <c r="L581" s="29"/>
      <c r="M581" s="29"/>
      <c r="N581" s="206"/>
    </row>
    <row r="582" spans="5:14" s="30" customFormat="1" x14ac:dyDescent="0.25">
      <c r="E582" s="60"/>
      <c r="F582" s="29"/>
      <c r="G582" s="29"/>
      <c r="H582" s="674"/>
      <c r="I582" s="45"/>
      <c r="J582" s="257"/>
      <c r="K582" s="257"/>
      <c r="L582" s="29"/>
      <c r="M582" s="29"/>
      <c r="N582" s="206"/>
    </row>
    <row r="583" spans="5:14" s="30" customFormat="1" x14ac:dyDescent="0.25">
      <c r="E583" s="60"/>
      <c r="F583" s="29"/>
      <c r="G583" s="29"/>
      <c r="H583" s="674"/>
      <c r="I583" s="45"/>
      <c r="J583" s="257"/>
      <c r="K583" s="257"/>
      <c r="L583" s="29"/>
      <c r="M583" s="29"/>
      <c r="N583" s="206"/>
    </row>
    <row r="584" spans="5:14" s="30" customFormat="1" x14ac:dyDescent="0.25">
      <c r="E584" s="60"/>
      <c r="F584" s="29"/>
      <c r="G584" s="29"/>
      <c r="H584" s="674"/>
      <c r="I584" s="45"/>
      <c r="J584" s="257"/>
      <c r="K584" s="257"/>
      <c r="L584" s="29"/>
      <c r="M584" s="29"/>
      <c r="N584" s="206"/>
    </row>
    <row r="585" spans="5:14" s="30" customFormat="1" x14ac:dyDescent="0.25">
      <c r="E585" s="60"/>
      <c r="F585" s="29"/>
      <c r="G585" s="29"/>
      <c r="H585" s="674"/>
      <c r="I585" s="45"/>
      <c r="J585" s="257"/>
      <c r="K585" s="257"/>
      <c r="L585" s="29"/>
      <c r="M585" s="29"/>
      <c r="N585" s="206"/>
    </row>
    <row r="586" spans="5:14" s="30" customFormat="1" x14ac:dyDescent="0.25">
      <c r="E586" s="60"/>
      <c r="F586" s="29"/>
      <c r="G586" s="29"/>
      <c r="H586" s="674"/>
      <c r="I586" s="45"/>
      <c r="J586" s="257"/>
      <c r="K586" s="257"/>
      <c r="L586" s="29"/>
      <c r="M586" s="29"/>
      <c r="N586" s="206"/>
    </row>
    <row r="587" spans="5:14" s="30" customFormat="1" x14ac:dyDescent="0.25">
      <c r="E587" s="60"/>
      <c r="F587" s="29"/>
      <c r="G587" s="29"/>
      <c r="H587" s="674"/>
      <c r="I587" s="45"/>
      <c r="J587" s="257"/>
      <c r="K587" s="257"/>
      <c r="L587" s="29"/>
      <c r="M587" s="29"/>
      <c r="N587" s="206"/>
    </row>
    <row r="588" spans="5:14" s="30" customFormat="1" x14ac:dyDescent="0.25">
      <c r="E588" s="60"/>
      <c r="F588" s="29"/>
      <c r="G588" s="29"/>
      <c r="H588" s="674"/>
      <c r="I588" s="45"/>
      <c r="J588" s="257"/>
      <c r="K588" s="257"/>
      <c r="L588" s="29"/>
      <c r="M588" s="29"/>
      <c r="N588" s="206"/>
    </row>
    <row r="589" spans="5:14" s="30" customFormat="1" x14ac:dyDescent="0.25">
      <c r="E589" s="60"/>
      <c r="F589" s="29"/>
      <c r="G589" s="29"/>
      <c r="H589" s="674"/>
      <c r="I589" s="45"/>
      <c r="J589" s="257"/>
      <c r="K589" s="257"/>
      <c r="L589" s="29"/>
      <c r="M589" s="29"/>
      <c r="N589" s="206"/>
    </row>
    <row r="590" spans="5:14" s="30" customFormat="1" x14ac:dyDescent="0.25">
      <c r="E590" s="60"/>
      <c r="F590" s="29"/>
      <c r="G590" s="29"/>
      <c r="H590" s="674"/>
      <c r="I590" s="45"/>
      <c r="J590" s="257"/>
      <c r="K590" s="257"/>
      <c r="L590" s="29"/>
      <c r="M590" s="29"/>
      <c r="N590" s="206"/>
    </row>
    <row r="591" spans="5:14" s="30" customFormat="1" x14ac:dyDescent="0.25">
      <c r="E591" s="60"/>
      <c r="F591" s="29"/>
      <c r="G591" s="29"/>
      <c r="H591" s="674"/>
      <c r="I591" s="45"/>
      <c r="J591" s="257"/>
      <c r="K591" s="257"/>
      <c r="L591" s="29"/>
      <c r="M591" s="29"/>
      <c r="N591" s="206"/>
    </row>
    <row r="592" spans="5:14" s="30" customFormat="1" x14ac:dyDescent="0.25">
      <c r="E592" s="60"/>
      <c r="F592" s="29"/>
      <c r="G592" s="29"/>
      <c r="H592" s="674"/>
      <c r="I592" s="45"/>
      <c r="J592" s="257"/>
      <c r="K592" s="257"/>
      <c r="L592" s="29"/>
      <c r="M592" s="29"/>
      <c r="N592" s="206"/>
    </row>
    <row r="593" spans="5:14" s="30" customFormat="1" x14ac:dyDescent="0.25">
      <c r="E593" s="60"/>
      <c r="F593" s="29"/>
      <c r="G593" s="29"/>
      <c r="H593" s="674"/>
      <c r="I593" s="45"/>
      <c r="J593" s="257"/>
      <c r="K593" s="257"/>
      <c r="L593" s="29"/>
      <c r="M593" s="29"/>
      <c r="N593" s="206"/>
    </row>
    <row r="594" spans="5:14" s="30" customFormat="1" x14ac:dyDescent="0.25">
      <c r="E594" s="60"/>
      <c r="F594" s="29"/>
      <c r="G594" s="29"/>
      <c r="H594" s="674"/>
      <c r="I594" s="45"/>
      <c r="J594" s="257"/>
      <c r="K594" s="257"/>
      <c r="L594" s="29"/>
      <c r="M594" s="29"/>
      <c r="N594" s="206"/>
    </row>
    <row r="595" spans="5:14" s="30" customFormat="1" x14ac:dyDescent="0.25">
      <c r="E595" s="60"/>
      <c r="F595" s="29"/>
      <c r="G595" s="29"/>
      <c r="H595" s="674"/>
      <c r="I595" s="45"/>
      <c r="J595" s="257"/>
      <c r="K595" s="257"/>
      <c r="L595" s="29"/>
      <c r="M595" s="29"/>
      <c r="N595" s="206"/>
    </row>
    <row r="596" spans="5:14" s="30" customFormat="1" x14ac:dyDescent="0.25">
      <c r="E596" s="60"/>
      <c r="F596" s="29"/>
      <c r="G596" s="29"/>
      <c r="H596" s="674"/>
      <c r="I596" s="45"/>
      <c r="J596" s="257"/>
      <c r="K596" s="257"/>
      <c r="L596" s="29"/>
      <c r="M596" s="29"/>
      <c r="N596" s="206"/>
    </row>
    <row r="597" spans="5:14" s="30" customFormat="1" x14ac:dyDescent="0.25">
      <c r="E597" s="60"/>
      <c r="F597" s="29"/>
      <c r="G597" s="29"/>
      <c r="H597" s="674"/>
      <c r="I597" s="45"/>
      <c r="J597" s="257"/>
      <c r="K597" s="257"/>
      <c r="L597" s="29"/>
      <c r="M597" s="29"/>
      <c r="N597" s="206"/>
    </row>
    <row r="598" spans="5:14" s="30" customFormat="1" x14ac:dyDescent="0.25">
      <c r="E598" s="60"/>
      <c r="F598" s="29"/>
      <c r="G598" s="29"/>
      <c r="H598" s="674"/>
      <c r="I598" s="45"/>
      <c r="J598" s="257"/>
      <c r="K598" s="257"/>
      <c r="L598" s="29"/>
      <c r="M598" s="29"/>
      <c r="N598" s="206"/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6"/>
  <sheetViews>
    <sheetView showGridLines="0" workbookViewId="0">
      <selection activeCell="F19" sqref="F19"/>
    </sheetView>
  </sheetViews>
  <sheetFormatPr baseColWidth="10" defaultRowHeight="15" x14ac:dyDescent="0.25"/>
  <cols>
    <col min="1" max="1" width="14.5703125" customWidth="1"/>
    <col min="2" max="2" width="11.5703125" bestFit="1" customWidth="1"/>
    <col min="3" max="3" width="11.85546875" bestFit="1" customWidth="1"/>
    <col min="4" max="4" width="25.85546875" customWidth="1"/>
    <col min="5" max="5" width="17.42578125" customWidth="1"/>
    <col min="6" max="6" width="16.7109375" customWidth="1"/>
    <col min="7" max="7" width="14.42578125" customWidth="1"/>
    <col min="8" max="8" width="15.14062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95</v>
      </c>
      <c r="B2" s="26">
        <v>6</v>
      </c>
      <c r="C2" s="27">
        <v>505000</v>
      </c>
      <c r="D2" s="64">
        <v>177691.94</v>
      </c>
      <c r="E2" s="24">
        <f>C2/D2</f>
        <v>2.8419972228340802</v>
      </c>
      <c r="F2" s="27">
        <v>2999700</v>
      </c>
      <c r="G2" s="24">
        <f>B2*E2</f>
        <v>17.051983337004479</v>
      </c>
      <c r="H2" s="64">
        <f>G2</f>
        <v>17.051983337004479</v>
      </c>
    </row>
    <row r="3" spans="1:8" x14ac:dyDescent="0.25">
      <c r="A3" s="25" t="s">
        <v>30</v>
      </c>
      <c r="B3" s="26">
        <v>1</v>
      </c>
      <c r="C3" s="27">
        <v>500000</v>
      </c>
      <c r="D3" s="64">
        <v>195802.81</v>
      </c>
      <c r="E3" s="24">
        <f>C3/D3</f>
        <v>2.5535895016011261</v>
      </c>
      <c r="F3" s="27">
        <v>495000</v>
      </c>
      <c r="G3" s="24">
        <f>B3*E3</f>
        <v>2.5535895016011261</v>
      </c>
      <c r="H3" s="64">
        <f>H2+G3</f>
        <v>19.605572838605607</v>
      </c>
    </row>
    <row r="4" spans="1:8" s="265" customFormat="1" x14ac:dyDescent="0.25">
      <c r="A4" s="12"/>
      <c r="B4" s="13"/>
      <c r="C4" s="14"/>
      <c r="E4" s="15"/>
      <c r="F4" s="14"/>
      <c r="G4" s="15"/>
    </row>
    <row r="5" spans="1:8" ht="18" x14ac:dyDescent="0.25">
      <c r="A5" s="108" t="s">
        <v>158</v>
      </c>
      <c r="B5" s="104">
        <f>SUM(B2:B4)</f>
        <v>7</v>
      </c>
      <c r="C5" s="108"/>
      <c r="D5" s="108" t="s">
        <v>226</v>
      </c>
      <c r="E5" s="357">
        <f>AVERAGE(E2:E3)</f>
        <v>2.6977933622176034</v>
      </c>
      <c r="F5" s="108"/>
      <c r="G5" s="357">
        <f>SUM(G2:G4)</f>
        <v>19.605572838605607</v>
      </c>
      <c r="H5" s="397"/>
    </row>
    <row r="6" spans="1:8" x14ac:dyDescent="0.25">
      <c r="A6" s="15"/>
      <c r="B6" s="15"/>
      <c r="C6" s="15"/>
      <c r="D6" s="15"/>
      <c r="E6" s="15"/>
      <c r="F6" s="15"/>
      <c r="G6" s="1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7"/>
  <sheetViews>
    <sheetView showGridLines="0" workbookViewId="0">
      <selection activeCell="F34" sqref="F34"/>
    </sheetView>
  </sheetViews>
  <sheetFormatPr baseColWidth="10" defaultRowHeight="15" x14ac:dyDescent="0.25"/>
  <cols>
    <col min="1" max="1" width="16.42578125" customWidth="1"/>
    <col min="2" max="2" width="11.5703125" bestFit="1" customWidth="1"/>
    <col min="3" max="3" width="13.7109375" customWidth="1"/>
    <col min="4" max="4" width="25.5703125" customWidth="1"/>
    <col min="5" max="5" width="19.140625" customWidth="1"/>
    <col min="6" max="6" width="14.5703125" bestFit="1" customWidth="1"/>
    <col min="7" max="7" width="16.85546875" customWidth="1"/>
    <col min="8" max="8" width="16.14062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21</v>
      </c>
      <c r="B2" s="26">
        <v>5</v>
      </c>
      <c r="C2" s="27">
        <v>525000</v>
      </c>
      <c r="D2" s="82">
        <v>188021.12</v>
      </c>
      <c r="E2" s="50">
        <f t="shared" ref="E2:E14" si="0">C2/D2</f>
        <v>2.7922395101146087</v>
      </c>
      <c r="F2" s="27">
        <v>2625000</v>
      </c>
      <c r="G2" s="24">
        <f t="shared" ref="G2:G14" si="1">B2*E2</f>
        <v>13.961197550573043</v>
      </c>
      <c r="H2" s="64">
        <f>G2</f>
        <v>13.961197550573043</v>
      </c>
    </row>
    <row r="3" spans="1:8" x14ac:dyDescent="0.25">
      <c r="A3" s="25" t="s">
        <v>35</v>
      </c>
      <c r="B3" s="26">
        <v>10</v>
      </c>
      <c r="C3" s="27">
        <v>579999</v>
      </c>
      <c r="D3" s="82">
        <v>198401.62</v>
      </c>
      <c r="E3" s="50">
        <f t="shared" si="0"/>
        <v>2.9233581862890032</v>
      </c>
      <c r="F3" s="27">
        <v>5805789.9900000002</v>
      </c>
      <c r="G3" s="24">
        <f t="shared" si="1"/>
        <v>29.233581862890034</v>
      </c>
      <c r="H3" s="64">
        <f>H2+G3</f>
        <v>43.194779413463081</v>
      </c>
    </row>
    <row r="4" spans="1:8" x14ac:dyDescent="0.25">
      <c r="A4" s="25" t="s">
        <v>38</v>
      </c>
      <c r="B4" s="26">
        <v>5</v>
      </c>
      <c r="C4" s="27">
        <v>575000</v>
      </c>
      <c r="D4" s="82">
        <v>208612.29</v>
      </c>
      <c r="E4" s="50">
        <f t="shared" si="0"/>
        <v>2.7563093238658181</v>
      </c>
      <c r="F4" s="27">
        <v>2877875</v>
      </c>
      <c r="G4" s="24">
        <f t="shared" si="1"/>
        <v>13.78154661932909</v>
      </c>
      <c r="H4" s="64">
        <f t="shared" ref="H4:H14" si="2">H3+G4</f>
        <v>56.976326032792173</v>
      </c>
    </row>
    <row r="5" spans="1:8" x14ac:dyDescent="0.25">
      <c r="A5" s="25" t="s">
        <v>97</v>
      </c>
      <c r="B5" s="26">
        <v>5</v>
      </c>
      <c r="C5" s="27">
        <v>500000</v>
      </c>
      <c r="D5" s="82">
        <v>205712.82</v>
      </c>
      <c r="E5" s="50">
        <f t="shared" si="0"/>
        <v>2.4305728733872782</v>
      </c>
      <c r="F5" s="27">
        <v>2502500</v>
      </c>
      <c r="G5" s="24">
        <f t="shared" si="1"/>
        <v>12.152864366936392</v>
      </c>
      <c r="H5" s="64">
        <f t="shared" si="2"/>
        <v>69.129190399728571</v>
      </c>
    </row>
    <row r="6" spans="1:8" x14ac:dyDescent="0.25">
      <c r="A6" s="25" t="s">
        <v>57</v>
      </c>
      <c r="B6" s="26">
        <v>1</v>
      </c>
      <c r="C6" s="27">
        <v>800000</v>
      </c>
      <c r="D6" s="82">
        <v>285012.42</v>
      </c>
      <c r="E6" s="50">
        <f t="shared" si="0"/>
        <v>2.8068952223204873</v>
      </c>
      <c r="F6" s="27">
        <v>800800.00100000005</v>
      </c>
      <c r="G6" s="24">
        <f t="shared" si="1"/>
        <v>2.8068952223204873</v>
      </c>
      <c r="H6" s="64">
        <f t="shared" si="2"/>
        <v>71.936085622049063</v>
      </c>
    </row>
    <row r="7" spans="1:8" x14ac:dyDescent="0.25">
      <c r="A7" s="25" t="s">
        <v>125</v>
      </c>
      <c r="B7" s="26">
        <v>1</v>
      </c>
      <c r="C7" s="27">
        <v>812000</v>
      </c>
      <c r="D7" s="82">
        <v>306993.62</v>
      </c>
      <c r="E7" s="50">
        <f t="shared" si="0"/>
        <v>2.6450061079445235</v>
      </c>
      <c r="F7" s="27">
        <v>812812.00100000005</v>
      </c>
      <c r="G7" s="24">
        <f t="shared" si="1"/>
        <v>2.6450061079445235</v>
      </c>
      <c r="H7" s="64">
        <f t="shared" si="2"/>
        <v>74.581091729993588</v>
      </c>
    </row>
    <row r="8" spans="1:8" x14ac:dyDescent="0.25">
      <c r="A8" s="25" t="s">
        <v>70</v>
      </c>
      <c r="B8" s="26">
        <v>15</v>
      </c>
      <c r="C8" s="27">
        <v>809000</v>
      </c>
      <c r="D8" s="82">
        <v>364023.12</v>
      </c>
      <c r="E8" s="50">
        <f t="shared" si="0"/>
        <v>2.222386314363769</v>
      </c>
      <c r="F8" s="27">
        <v>12147135</v>
      </c>
      <c r="G8" s="24">
        <f t="shared" si="1"/>
        <v>33.335794715456537</v>
      </c>
      <c r="H8" s="64">
        <f t="shared" si="2"/>
        <v>107.91688644545013</v>
      </c>
    </row>
    <row r="9" spans="1:8" x14ac:dyDescent="0.25">
      <c r="A9" s="25" t="s">
        <v>70</v>
      </c>
      <c r="B9" s="26">
        <v>3</v>
      </c>
      <c r="C9" s="27">
        <v>800000</v>
      </c>
      <c r="D9" s="82">
        <v>364023.12</v>
      </c>
      <c r="E9" s="50">
        <f t="shared" si="0"/>
        <v>2.1976626100012551</v>
      </c>
      <c r="F9" s="27">
        <v>2402400</v>
      </c>
      <c r="G9" s="24">
        <f t="shared" si="1"/>
        <v>6.5929878300037652</v>
      </c>
      <c r="H9" s="64">
        <f t="shared" si="2"/>
        <v>114.5098742754539</v>
      </c>
    </row>
    <row r="10" spans="1:8" x14ac:dyDescent="0.25">
      <c r="A10" s="25" t="s">
        <v>73</v>
      </c>
      <c r="B10" s="26">
        <v>10</v>
      </c>
      <c r="C10" s="27">
        <v>800000</v>
      </c>
      <c r="D10" s="82">
        <v>370032.61</v>
      </c>
      <c r="E10" s="50">
        <f t="shared" si="0"/>
        <v>2.1619716165015834</v>
      </c>
      <c r="F10" s="27">
        <v>8008000</v>
      </c>
      <c r="G10" s="24">
        <f t="shared" si="1"/>
        <v>21.619716165015834</v>
      </c>
      <c r="H10" s="64">
        <f t="shared" si="2"/>
        <v>136.12959044046974</v>
      </c>
    </row>
    <row r="11" spans="1:8" x14ac:dyDescent="0.25">
      <c r="A11" s="25" t="s">
        <v>151</v>
      </c>
      <c r="B11" s="26">
        <v>15</v>
      </c>
      <c r="C11" s="27">
        <v>801000</v>
      </c>
      <c r="D11" s="82">
        <v>380023.62</v>
      </c>
      <c r="E11" s="50">
        <f t="shared" si="0"/>
        <v>2.1077637226865003</v>
      </c>
      <c r="F11" s="27">
        <v>12027015</v>
      </c>
      <c r="G11" s="24">
        <f t="shared" si="1"/>
        <v>31.616455840297505</v>
      </c>
      <c r="H11" s="64">
        <f t="shared" si="2"/>
        <v>167.74604628076725</v>
      </c>
    </row>
    <row r="12" spans="1:8" x14ac:dyDescent="0.25">
      <c r="A12" s="25" t="s">
        <v>76</v>
      </c>
      <c r="B12" s="26">
        <v>12</v>
      </c>
      <c r="C12" s="27">
        <v>799995</v>
      </c>
      <c r="D12" s="82">
        <v>384420.91</v>
      </c>
      <c r="E12" s="50">
        <f t="shared" si="0"/>
        <v>2.0810392441972008</v>
      </c>
      <c r="F12" s="27">
        <v>9609539.9399999995</v>
      </c>
      <c r="G12" s="24">
        <f t="shared" si="1"/>
        <v>24.972470930366409</v>
      </c>
      <c r="H12" s="64">
        <f t="shared" si="2"/>
        <v>192.71851721113364</v>
      </c>
    </row>
    <row r="13" spans="1:8" x14ac:dyDescent="0.25">
      <c r="A13" s="25" t="s">
        <v>89</v>
      </c>
      <c r="B13" s="26">
        <v>8</v>
      </c>
      <c r="C13" s="27">
        <v>810000</v>
      </c>
      <c r="D13" s="82">
        <v>465902.92</v>
      </c>
      <c r="E13" s="50">
        <f t="shared" si="0"/>
        <v>1.7385596123759002</v>
      </c>
      <c r="F13" s="27">
        <v>6486480</v>
      </c>
      <c r="G13" s="24">
        <f t="shared" si="1"/>
        <v>13.908476899007201</v>
      </c>
      <c r="H13" s="64">
        <f t="shared" si="2"/>
        <v>206.62699411014086</v>
      </c>
    </row>
    <row r="14" spans="1:8" x14ac:dyDescent="0.25">
      <c r="A14" s="25" t="s">
        <v>89</v>
      </c>
      <c r="B14" s="26">
        <v>14</v>
      </c>
      <c r="C14" s="27">
        <v>795000</v>
      </c>
      <c r="D14" s="82">
        <v>465902.92</v>
      </c>
      <c r="E14" s="50">
        <f t="shared" si="0"/>
        <v>1.7063640639985687</v>
      </c>
      <c r="F14" s="27">
        <v>11141130</v>
      </c>
      <c r="G14" s="24">
        <f t="shared" si="1"/>
        <v>23.889096895979961</v>
      </c>
      <c r="H14" s="398">
        <f t="shared" si="2"/>
        <v>230.5160910061208</v>
      </c>
    </row>
    <row r="15" spans="1:8" s="265" customFormat="1" x14ac:dyDescent="0.25">
      <c r="A15" s="236"/>
      <c r="B15" s="237"/>
      <c r="C15" s="205"/>
      <c r="D15" s="30"/>
      <c r="E15" s="381"/>
      <c r="F15" s="205"/>
      <c r="G15" s="29"/>
    </row>
    <row r="16" spans="1:8" ht="18" x14ac:dyDescent="0.25">
      <c r="A16" s="108" t="s">
        <v>158</v>
      </c>
      <c r="B16" s="104">
        <f>SUM(B2:B15)</f>
        <v>104</v>
      </c>
      <c r="C16" s="108"/>
      <c r="D16" s="108" t="s">
        <v>230</v>
      </c>
      <c r="E16" s="357">
        <f>AVERAGE(E2:E14)</f>
        <v>2.3515483390804999</v>
      </c>
      <c r="F16" s="108"/>
      <c r="G16" s="360">
        <f>SUM(G2:G15)</f>
        <v>230.5160910061208</v>
      </c>
      <c r="H16" s="397"/>
    </row>
    <row r="17" spans="1:7" x14ac:dyDescent="0.25">
      <c r="A17" s="15"/>
      <c r="B17" s="15"/>
      <c r="C17" s="15"/>
      <c r="D17" s="15"/>
      <c r="E17" s="15"/>
      <c r="F17" s="15"/>
      <c r="G17" s="15"/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3"/>
  <sheetViews>
    <sheetView showGridLines="0" workbookViewId="0">
      <selection activeCell="E18" sqref="E18"/>
    </sheetView>
  </sheetViews>
  <sheetFormatPr baseColWidth="10" defaultRowHeight="15" x14ac:dyDescent="0.25"/>
  <cols>
    <col min="1" max="1" width="14.28515625" customWidth="1"/>
    <col min="2" max="2" width="11.5703125" bestFit="1" customWidth="1"/>
    <col min="3" max="3" width="11.85546875" bestFit="1" customWidth="1"/>
    <col min="4" max="4" width="25" customWidth="1"/>
    <col min="5" max="5" width="17.5703125" customWidth="1"/>
    <col min="6" max="6" width="13.42578125" bestFit="1" customWidth="1"/>
    <col min="7" max="7" width="15.140625" customWidth="1"/>
    <col min="8" max="8" width="17.8554687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30</v>
      </c>
      <c r="B2" s="26">
        <v>8</v>
      </c>
      <c r="C2" s="27">
        <v>482000</v>
      </c>
      <c r="D2" s="64">
        <v>195802.81</v>
      </c>
      <c r="E2" s="24">
        <f>C2/D2</f>
        <v>2.4616602795434854</v>
      </c>
      <c r="F2" s="27">
        <v>3817440</v>
      </c>
      <c r="G2" s="24">
        <f>B2*E2</f>
        <v>19.693282236347883</v>
      </c>
      <c r="H2" s="64">
        <f>G2</f>
        <v>19.693282236347883</v>
      </c>
    </row>
    <row r="3" spans="1:8" x14ac:dyDescent="0.25">
      <c r="A3" s="25" t="s">
        <v>132</v>
      </c>
      <c r="B3" s="26">
        <v>5</v>
      </c>
      <c r="C3" s="27">
        <v>500500</v>
      </c>
      <c r="D3" s="64">
        <v>205230.73</v>
      </c>
      <c r="E3" s="24">
        <f>C3/D3</f>
        <v>2.4387186071013827</v>
      </c>
      <c r="F3" s="27">
        <v>2474972.5</v>
      </c>
      <c r="G3" s="24">
        <f>B3*E3</f>
        <v>12.193593035506913</v>
      </c>
      <c r="H3" s="64">
        <f>H2+G3</f>
        <v>31.886875271854798</v>
      </c>
    </row>
    <row r="4" spans="1:8" x14ac:dyDescent="0.25">
      <c r="A4" s="25" t="s">
        <v>132</v>
      </c>
      <c r="B4" s="26">
        <v>6</v>
      </c>
      <c r="C4" s="27">
        <v>500500</v>
      </c>
      <c r="D4" s="64">
        <v>205230.73</v>
      </c>
      <c r="E4" s="24">
        <f>C4/D4</f>
        <v>2.4387186071013827</v>
      </c>
      <c r="F4" s="27">
        <v>2969967</v>
      </c>
      <c r="G4" s="24">
        <f>B4*E4</f>
        <v>14.632311642608297</v>
      </c>
      <c r="H4" s="64">
        <f t="shared" ref="H4:H6" si="0">H3+G4</f>
        <v>46.519186914463091</v>
      </c>
    </row>
    <row r="5" spans="1:8" x14ac:dyDescent="0.25">
      <c r="A5" s="25" t="s">
        <v>132</v>
      </c>
      <c r="B5" s="26">
        <v>6</v>
      </c>
      <c r="C5" s="27">
        <v>500500</v>
      </c>
      <c r="D5" s="64">
        <v>205230.73</v>
      </c>
      <c r="E5" s="24">
        <f>C5/D5</f>
        <v>2.4387186071013827</v>
      </c>
      <c r="F5" s="27">
        <v>2969967</v>
      </c>
      <c r="G5" s="24">
        <f>B5*E5</f>
        <v>14.632311642608297</v>
      </c>
      <c r="H5" s="64">
        <f t="shared" si="0"/>
        <v>61.151498557071392</v>
      </c>
    </row>
    <row r="6" spans="1:8" x14ac:dyDescent="0.25">
      <c r="A6" s="25" t="s">
        <v>132</v>
      </c>
      <c r="B6" s="26">
        <v>2</v>
      </c>
      <c r="C6" s="27">
        <v>500500</v>
      </c>
      <c r="D6" s="64">
        <v>205230.73</v>
      </c>
      <c r="E6" s="24">
        <f>C6/D6</f>
        <v>2.4387186071013827</v>
      </c>
      <c r="F6" s="27">
        <v>989989</v>
      </c>
      <c r="G6" s="24">
        <f>B6*E6</f>
        <v>4.8774372142027653</v>
      </c>
      <c r="H6" s="64">
        <f t="shared" si="0"/>
        <v>66.028935771274163</v>
      </c>
    </row>
    <row r="7" spans="1:8" s="265" customFormat="1" x14ac:dyDescent="0.25">
      <c r="A7" s="12"/>
      <c r="B7" s="13"/>
      <c r="C7" s="14"/>
      <c r="E7" s="15"/>
      <c r="F7" s="14"/>
      <c r="G7" s="15"/>
    </row>
    <row r="8" spans="1:8" ht="18" x14ac:dyDescent="0.25">
      <c r="A8" s="108" t="s">
        <v>158</v>
      </c>
      <c r="B8" s="104">
        <f>SUM(B2:B7)</f>
        <v>27</v>
      </c>
      <c r="C8" s="108"/>
      <c r="D8" s="108" t="s">
        <v>226</v>
      </c>
      <c r="E8" s="357">
        <f>AVERAGE(E2:E6)</f>
        <v>2.4433069415898028</v>
      </c>
      <c r="F8" s="108"/>
      <c r="G8" s="371">
        <f>SUM(G2:G7)</f>
        <v>66.028935771274163</v>
      </c>
      <c r="H8" s="397"/>
    </row>
    <row r="9" spans="1:8" x14ac:dyDescent="0.25">
      <c r="A9" s="15"/>
      <c r="B9" s="15"/>
      <c r="C9" s="15"/>
      <c r="D9" s="15"/>
      <c r="E9" s="15"/>
      <c r="F9" s="15"/>
      <c r="G9" s="15"/>
    </row>
    <row r="10" spans="1:8" x14ac:dyDescent="0.25">
      <c r="A10" s="15"/>
      <c r="B10" s="15"/>
      <c r="C10" s="15"/>
      <c r="D10" s="15"/>
      <c r="E10" s="15"/>
      <c r="F10" s="15"/>
      <c r="G10" s="15"/>
    </row>
    <row r="11" spans="1:8" x14ac:dyDescent="0.25">
      <c r="A11" s="15"/>
      <c r="B11" s="15"/>
      <c r="C11" s="15"/>
      <c r="D11" s="15"/>
      <c r="E11" s="15"/>
      <c r="F11" s="15"/>
      <c r="G11" s="15"/>
    </row>
    <row r="12" spans="1:8" x14ac:dyDescent="0.25">
      <c r="A12" s="15"/>
      <c r="B12" s="15"/>
      <c r="C12" s="15"/>
      <c r="D12" s="15"/>
      <c r="E12" s="15"/>
      <c r="F12" s="15"/>
      <c r="G12" s="15"/>
    </row>
    <row r="13" spans="1:8" x14ac:dyDescent="0.25">
      <c r="A13" s="15"/>
      <c r="B13" s="15"/>
      <c r="C13" s="15"/>
      <c r="D13" s="15"/>
      <c r="E13" s="15"/>
      <c r="F13" s="15"/>
      <c r="G13" s="1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13"/>
  <sheetViews>
    <sheetView showGridLines="0" workbookViewId="0">
      <selection sqref="A1:H1"/>
    </sheetView>
  </sheetViews>
  <sheetFormatPr baseColWidth="10" defaultRowHeight="15" x14ac:dyDescent="0.25"/>
  <cols>
    <col min="1" max="1" width="13.7109375" customWidth="1"/>
    <col min="3" max="3" width="14" customWidth="1"/>
    <col min="4" max="4" width="27.7109375" customWidth="1"/>
    <col min="5" max="5" width="17.85546875" customWidth="1"/>
    <col min="6" max="6" width="13" customWidth="1"/>
    <col min="7" max="7" width="18.140625" customWidth="1"/>
    <col min="8" max="8" width="16.425781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25" t="s">
        <v>122</v>
      </c>
      <c r="B2" s="26">
        <v>2</v>
      </c>
      <c r="C2" s="27">
        <v>1450</v>
      </c>
      <c r="D2" s="82">
        <v>105729.27</v>
      </c>
      <c r="E2" s="24">
        <f>C2/D2</f>
        <v>1.3714272310780165E-2</v>
      </c>
      <c r="F2" s="27">
        <v>2900</v>
      </c>
      <c r="G2" s="24">
        <f>B2*E2</f>
        <v>2.742854462156033E-2</v>
      </c>
      <c r="H2" s="64">
        <f>G2</f>
        <v>2.742854462156033E-2</v>
      </c>
    </row>
    <row r="3" spans="1:8" x14ac:dyDescent="0.25">
      <c r="A3" s="25" t="s">
        <v>121</v>
      </c>
      <c r="B3" s="26">
        <v>3</v>
      </c>
      <c r="C3" s="27">
        <v>2229.9899999999998</v>
      </c>
      <c r="D3" s="82">
        <v>175501.44</v>
      </c>
      <c r="E3" s="24">
        <f>C3/D3</f>
        <v>1.2706391468924699E-2</v>
      </c>
      <c r="F3" s="27">
        <v>6689.9699999999984</v>
      </c>
      <c r="G3" s="24">
        <f>B3*E3</f>
        <v>3.8119174406774092E-2</v>
      </c>
      <c r="H3" s="64">
        <f>H2+G3</f>
        <v>6.5547719028334422E-2</v>
      </c>
    </row>
    <row r="4" spans="1:8" x14ac:dyDescent="0.25">
      <c r="A4" s="25" t="s">
        <v>18</v>
      </c>
      <c r="B4" s="26">
        <v>7</v>
      </c>
      <c r="C4" s="27">
        <v>2289</v>
      </c>
      <c r="D4" s="82">
        <v>182042.31</v>
      </c>
      <c r="E4" s="24">
        <f>C4/D4</f>
        <v>1.2573999967370223E-2</v>
      </c>
      <c r="F4" s="27">
        <v>16023</v>
      </c>
      <c r="G4" s="24">
        <f>B4*E4</f>
        <v>8.8017999771591554E-2</v>
      </c>
      <c r="H4" s="64">
        <f t="shared" ref="H4:H6" si="0">H3+G4</f>
        <v>0.15356571879992598</v>
      </c>
    </row>
    <row r="5" spans="1:8" x14ac:dyDescent="0.25">
      <c r="A5" s="25" t="s">
        <v>37</v>
      </c>
      <c r="B5" s="26">
        <v>5</v>
      </c>
      <c r="C5" s="27">
        <v>2500</v>
      </c>
      <c r="D5" s="82">
        <v>210032.63</v>
      </c>
      <c r="E5" s="24">
        <f>C5/D5</f>
        <v>1.190291241889415E-2</v>
      </c>
      <c r="F5" s="27">
        <v>12550</v>
      </c>
      <c r="G5" s="24">
        <f>B5*E5</f>
        <v>5.9514562094470751E-2</v>
      </c>
      <c r="H5" s="64">
        <f t="shared" si="0"/>
        <v>0.21308028089439673</v>
      </c>
    </row>
    <row r="6" spans="1:8" x14ac:dyDescent="0.25">
      <c r="A6" s="25" t="s">
        <v>100</v>
      </c>
      <c r="B6" s="26">
        <v>2</v>
      </c>
      <c r="C6" s="27">
        <v>3550</v>
      </c>
      <c r="D6" s="82">
        <v>294821.82</v>
      </c>
      <c r="E6" s="24">
        <f>C6/D6</f>
        <v>1.2041171172472919E-2</v>
      </c>
      <c r="F6" s="27">
        <v>7150</v>
      </c>
      <c r="G6" s="24">
        <f>B6*E6</f>
        <v>2.4082342344945839E-2</v>
      </c>
      <c r="H6" s="64">
        <f t="shared" si="0"/>
        <v>0.23716262323934256</v>
      </c>
    </row>
    <row r="7" spans="1:8" s="265" customFormat="1" x14ac:dyDescent="0.25">
      <c r="A7" s="236"/>
      <c r="B7" s="237"/>
      <c r="C7" s="205"/>
      <c r="D7" s="30"/>
      <c r="E7" s="29"/>
      <c r="F7" s="205"/>
      <c r="G7" s="29"/>
      <c r="H7" s="30"/>
    </row>
    <row r="8" spans="1:8" ht="18" x14ac:dyDescent="0.25">
      <c r="A8" s="291" t="s">
        <v>158</v>
      </c>
      <c r="B8" s="313">
        <f>SUM(B2:B7)</f>
        <v>19</v>
      </c>
      <c r="C8" s="282"/>
      <c r="D8" s="291" t="s">
        <v>230</v>
      </c>
      <c r="E8" s="402">
        <f>AVERAGE(E3:E6)</f>
        <v>1.2306118756915499E-2</v>
      </c>
      <c r="F8" s="282"/>
      <c r="G8" s="362">
        <f>SUM(G2:G7)</f>
        <v>0.23716262323934256</v>
      </c>
      <c r="H8" s="389"/>
    </row>
    <row r="9" spans="1:8" x14ac:dyDescent="0.25">
      <c r="A9" s="15"/>
      <c r="B9" s="15"/>
      <c r="C9" s="15"/>
      <c r="D9" s="15"/>
      <c r="E9" s="15"/>
      <c r="F9" s="15"/>
      <c r="G9" s="15"/>
    </row>
    <row r="10" spans="1:8" x14ac:dyDescent="0.25">
      <c r="A10" s="15"/>
      <c r="B10" s="15"/>
      <c r="C10" s="15"/>
      <c r="D10" s="15"/>
      <c r="E10" s="15"/>
      <c r="F10" s="15"/>
      <c r="G10" s="15"/>
    </row>
    <row r="11" spans="1:8" x14ac:dyDescent="0.25">
      <c r="A11" s="15"/>
      <c r="B11" s="15"/>
      <c r="C11" s="15"/>
      <c r="D11" s="15"/>
      <c r="E11" s="15"/>
      <c r="F11" s="15"/>
      <c r="G11" s="15"/>
    </row>
    <row r="12" spans="1:8" x14ac:dyDescent="0.25">
      <c r="A12" s="15"/>
      <c r="B12" s="15"/>
      <c r="C12" s="15"/>
      <c r="D12" s="15"/>
      <c r="E12" s="15"/>
      <c r="F12" s="15"/>
      <c r="G12" s="15"/>
    </row>
    <row r="13" spans="1:8" x14ac:dyDescent="0.25">
      <c r="A13" s="15"/>
      <c r="B13" s="15"/>
      <c r="C13" s="15"/>
      <c r="D13" s="15"/>
      <c r="E13" s="15"/>
      <c r="F13" s="15"/>
      <c r="G13" s="15"/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5"/>
  <sheetViews>
    <sheetView showGridLines="0" workbookViewId="0">
      <selection sqref="A1:H1"/>
    </sheetView>
  </sheetViews>
  <sheetFormatPr baseColWidth="10" defaultRowHeight="15" x14ac:dyDescent="0.25"/>
  <cols>
    <col min="1" max="1" width="13.28515625" customWidth="1"/>
    <col min="4" max="4" width="23.5703125" customWidth="1"/>
    <col min="5" max="5" width="19.85546875" customWidth="1"/>
    <col min="6" max="6" width="13.140625" customWidth="1"/>
    <col min="7" max="7" width="13" customWidth="1"/>
    <col min="8" max="8" width="18.57031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25" t="s">
        <v>104</v>
      </c>
      <c r="B2" s="26">
        <v>18</v>
      </c>
      <c r="C2" s="27">
        <v>5450</v>
      </c>
      <c r="D2" s="82">
        <v>500116.38</v>
      </c>
      <c r="E2" s="24">
        <f>C2/D2</f>
        <v>1.0897463506394251E-2</v>
      </c>
      <c r="F2" s="27">
        <v>97020.9</v>
      </c>
      <c r="G2" s="24">
        <f>B2*E2</f>
        <v>0.19615434311509652</v>
      </c>
      <c r="H2" s="24">
        <f>G2</f>
        <v>0.19615434311509652</v>
      </c>
    </row>
    <row r="3" spans="1:8" s="265" customFormat="1" x14ac:dyDescent="0.25">
      <c r="A3" s="12"/>
      <c r="B3" s="13"/>
      <c r="C3" s="14"/>
      <c r="D3" s="406"/>
      <c r="E3" s="15"/>
      <c r="F3" s="14"/>
      <c r="G3" s="15"/>
    </row>
    <row r="4" spans="1:8" ht="18" x14ac:dyDescent="0.25">
      <c r="A4" s="282" t="s">
        <v>158</v>
      </c>
      <c r="B4" s="281">
        <f>SUM(B2:B3)</f>
        <v>18</v>
      </c>
      <c r="C4" s="282"/>
      <c r="D4" s="407" t="s">
        <v>227</v>
      </c>
      <c r="E4" s="405">
        <f>AVERAGE(E2)</f>
        <v>1.0897463506394251E-2</v>
      </c>
      <c r="F4" s="282"/>
      <c r="G4" s="292">
        <f>SUM(G2:G3)</f>
        <v>0.19615434311509652</v>
      </c>
      <c r="H4" s="282"/>
    </row>
    <row r="5" spans="1:8" x14ac:dyDescent="0.25">
      <c r="A5" s="71"/>
      <c r="B5" s="71"/>
      <c r="C5" s="71"/>
      <c r="D5" s="71"/>
      <c r="E5" s="71"/>
      <c r="F5" s="71"/>
      <c r="G5" s="71"/>
      <c r="H5" s="7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14"/>
  <sheetViews>
    <sheetView showGridLines="0" workbookViewId="0">
      <selection sqref="A1:H1"/>
    </sheetView>
  </sheetViews>
  <sheetFormatPr baseColWidth="10" defaultRowHeight="15" x14ac:dyDescent="0.25"/>
  <cols>
    <col min="1" max="1" width="15.28515625" customWidth="1"/>
    <col min="2" max="2" width="14" customWidth="1"/>
    <col min="3" max="3" width="13.5703125" customWidth="1"/>
    <col min="4" max="4" width="26.85546875" customWidth="1"/>
    <col min="5" max="5" width="21.28515625" customWidth="1"/>
    <col min="6" max="6" width="14.85546875" customWidth="1"/>
    <col min="7" max="7" width="18.140625" customWidth="1"/>
    <col min="8" max="8" width="15.8554687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25" t="s">
        <v>5</v>
      </c>
      <c r="B2" s="26">
        <v>2</v>
      </c>
      <c r="C2" s="27">
        <v>3474</v>
      </c>
      <c r="D2" s="82">
        <v>117395.02</v>
      </c>
      <c r="E2" s="24">
        <f>C2/D2</f>
        <v>2.95923966791777E-2</v>
      </c>
      <c r="F2" s="27">
        <v>6948</v>
      </c>
      <c r="G2" s="24">
        <f>B2*E2</f>
        <v>5.91847933583554E-2</v>
      </c>
      <c r="H2" s="64">
        <f>G2</f>
        <v>5.91847933583554E-2</v>
      </c>
    </row>
    <row r="3" spans="1:8" x14ac:dyDescent="0.25">
      <c r="A3" s="25" t="s">
        <v>121</v>
      </c>
      <c r="B3" s="26">
        <v>3</v>
      </c>
      <c r="C3" s="27">
        <v>5759.97</v>
      </c>
      <c r="D3" s="82">
        <v>175501.44</v>
      </c>
      <c r="E3" s="24">
        <f>C3/D3</f>
        <v>3.2820072587438597E-2</v>
      </c>
      <c r="F3" s="27">
        <v>17279.91</v>
      </c>
      <c r="G3" s="24">
        <f>B3*E3</f>
        <v>9.8460217762315783E-2</v>
      </c>
      <c r="H3" s="64">
        <f>H2+G3</f>
        <v>0.1576450111206712</v>
      </c>
    </row>
    <row r="4" spans="1:8" x14ac:dyDescent="0.25">
      <c r="A4" s="25" t="s">
        <v>37</v>
      </c>
      <c r="B4" s="26">
        <v>5</v>
      </c>
      <c r="C4" s="27">
        <v>6000</v>
      </c>
      <c r="D4" s="82">
        <v>210032.63</v>
      </c>
      <c r="E4" s="24">
        <f>C4/D4</f>
        <v>2.8566989805345958E-2</v>
      </c>
      <c r="F4" s="27">
        <v>30050</v>
      </c>
      <c r="G4" s="24">
        <f>B4*E4</f>
        <v>0.14283494902672977</v>
      </c>
      <c r="H4" s="64">
        <f t="shared" ref="H4:H5" si="0">H3+G4</f>
        <v>0.30047996014740097</v>
      </c>
    </row>
    <row r="5" spans="1:8" x14ac:dyDescent="0.25">
      <c r="A5" s="25" t="s">
        <v>100</v>
      </c>
      <c r="B5" s="26">
        <v>4</v>
      </c>
      <c r="C5" s="27">
        <v>9900</v>
      </c>
      <c r="D5" s="82">
        <v>294821.82</v>
      </c>
      <c r="E5" s="24">
        <f>C5/D5</f>
        <v>3.3579604114783633E-2</v>
      </c>
      <c r="F5" s="27">
        <v>39650</v>
      </c>
      <c r="G5" s="24">
        <f>B5*E5</f>
        <v>0.13431841645913453</v>
      </c>
      <c r="H5" s="64">
        <f t="shared" si="0"/>
        <v>0.43479837660653553</v>
      </c>
    </row>
    <row r="6" spans="1:8" s="265" customFormat="1" x14ac:dyDescent="0.25">
      <c r="A6" s="236"/>
      <c r="B6" s="237"/>
      <c r="C6" s="205"/>
      <c r="D6" s="30"/>
      <c r="E6" s="29"/>
      <c r="F6" s="205"/>
      <c r="G6" s="29"/>
    </row>
    <row r="7" spans="1:8" ht="18" x14ac:dyDescent="0.25">
      <c r="A7" s="282" t="s">
        <v>158</v>
      </c>
      <c r="B7" s="281">
        <f>SUM(B2:B6)</f>
        <v>14</v>
      </c>
      <c r="C7" s="282"/>
      <c r="D7" s="282" t="s">
        <v>230</v>
      </c>
      <c r="E7" s="362">
        <f>AVERAGE(E2:E5)</f>
        <v>3.1139765796686474E-2</v>
      </c>
      <c r="F7" s="388"/>
      <c r="G7" s="405">
        <f>SUM(G2:G6)</f>
        <v>0.43479837660653553</v>
      </c>
      <c r="H7" s="389"/>
    </row>
    <row r="8" spans="1:8" x14ac:dyDescent="0.25">
      <c r="A8" s="15"/>
      <c r="B8" s="15"/>
      <c r="C8" s="15"/>
      <c r="D8" s="15"/>
      <c r="E8" s="15"/>
      <c r="F8" s="15"/>
      <c r="G8" s="15"/>
    </row>
    <row r="9" spans="1:8" x14ac:dyDescent="0.25">
      <c r="A9" s="15"/>
      <c r="B9" s="15"/>
      <c r="C9" s="15"/>
      <c r="D9" s="15"/>
      <c r="E9" s="15"/>
      <c r="F9" s="15"/>
      <c r="G9" s="15"/>
    </row>
    <row r="10" spans="1:8" x14ac:dyDescent="0.25">
      <c r="A10" s="15"/>
      <c r="B10" s="15"/>
      <c r="C10" s="15"/>
      <c r="D10" s="15"/>
      <c r="E10" s="15"/>
      <c r="F10" s="15"/>
      <c r="G10" s="15"/>
    </row>
    <row r="11" spans="1:8" x14ac:dyDescent="0.25">
      <c r="A11" s="15"/>
      <c r="B11" s="15"/>
      <c r="C11" s="15"/>
      <c r="D11" s="15"/>
      <c r="E11" s="15"/>
      <c r="F11" s="15"/>
      <c r="G11" s="15"/>
    </row>
    <row r="12" spans="1:8" x14ac:dyDescent="0.25">
      <c r="A12" s="15"/>
      <c r="B12" s="15"/>
      <c r="C12" s="15"/>
      <c r="D12" s="15"/>
      <c r="E12" s="15"/>
      <c r="F12" s="15"/>
      <c r="G12" s="15"/>
    </row>
    <row r="13" spans="1:8" x14ac:dyDescent="0.25">
      <c r="A13" s="15"/>
      <c r="B13" s="15"/>
      <c r="C13" s="15"/>
      <c r="D13" s="15"/>
      <c r="E13" s="15"/>
      <c r="F13" s="15"/>
      <c r="G13" s="15"/>
    </row>
    <row r="14" spans="1:8" x14ac:dyDescent="0.25">
      <c r="A14" s="15"/>
      <c r="B14" s="15"/>
      <c r="C14" s="15"/>
      <c r="D14" s="15"/>
      <c r="E14" s="15"/>
      <c r="F14" s="15"/>
      <c r="G14" s="1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4"/>
  <sheetViews>
    <sheetView showGridLines="0" workbookViewId="0">
      <selection sqref="A1:H1"/>
    </sheetView>
  </sheetViews>
  <sheetFormatPr baseColWidth="10" defaultRowHeight="15" x14ac:dyDescent="0.25"/>
  <cols>
    <col min="1" max="1" width="14.5703125" customWidth="1"/>
    <col min="4" max="4" width="22.28515625" customWidth="1"/>
    <col min="5" max="5" width="18.42578125" customWidth="1"/>
    <col min="6" max="6" width="14.42578125" customWidth="1"/>
    <col min="7" max="7" width="14.140625" customWidth="1"/>
    <col min="8" max="8" width="16.42578125" customWidth="1"/>
  </cols>
  <sheetData>
    <row r="1" spans="1:8" x14ac:dyDescent="0.25">
      <c r="A1" s="330" t="s">
        <v>0</v>
      </c>
      <c r="B1" s="331" t="s">
        <v>158</v>
      </c>
      <c r="C1" s="332" t="s">
        <v>166</v>
      </c>
      <c r="D1" s="333" t="s">
        <v>1</v>
      </c>
      <c r="E1" s="334" t="s">
        <v>155</v>
      </c>
      <c r="F1" s="331" t="s">
        <v>219</v>
      </c>
      <c r="G1" s="331" t="s">
        <v>153</v>
      </c>
      <c r="H1" s="346" t="s">
        <v>223</v>
      </c>
    </row>
    <row r="2" spans="1:8" x14ac:dyDescent="0.25">
      <c r="A2" s="25" t="s">
        <v>104</v>
      </c>
      <c r="B2" s="26">
        <v>10</v>
      </c>
      <c r="C2" s="27">
        <v>14000</v>
      </c>
      <c r="D2" s="64">
        <v>500116.38</v>
      </c>
      <c r="E2" s="24">
        <f>C2/D2</f>
        <v>2.7993484236609086E-2</v>
      </c>
      <c r="F2" s="27">
        <v>138460</v>
      </c>
      <c r="G2" s="24">
        <f>B2*E2</f>
        <v>0.27993484236609084</v>
      </c>
      <c r="H2" s="64">
        <f>G2</f>
        <v>0.27993484236609084</v>
      </c>
    </row>
    <row r="3" spans="1:8" s="265" customFormat="1" x14ac:dyDescent="0.25">
      <c r="A3" s="236"/>
      <c r="B3" s="237"/>
      <c r="C3" s="205"/>
      <c r="D3" s="30"/>
      <c r="E3" s="29"/>
      <c r="F3" s="205"/>
      <c r="G3" s="29"/>
      <c r="H3" s="30"/>
    </row>
    <row r="4" spans="1:8" ht="18.75" x14ac:dyDescent="0.3">
      <c r="A4" s="389" t="s">
        <v>158</v>
      </c>
      <c r="B4" s="404">
        <f>SUM(B2:B3)</f>
        <v>10</v>
      </c>
      <c r="C4" s="389"/>
      <c r="D4" s="389" t="s">
        <v>227</v>
      </c>
      <c r="E4" s="403">
        <f>AVERAGE(E2)</f>
        <v>2.7993484236609086E-2</v>
      </c>
      <c r="F4" s="389"/>
      <c r="G4" s="408">
        <f>SUM(G2:G3)</f>
        <v>0.27993484236609084</v>
      </c>
      <c r="H4" s="38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9"/>
  <sheetViews>
    <sheetView showGridLines="0" workbookViewId="0">
      <selection activeCell="I39" sqref="I39"/>
    </sheetView>
  </sheetViews>
  <sheetFormatPr baseColWidth="10" defaultRowHeight="15" x14ac:dyDescent="0.25"/>
  <cols>
    <col min="1" max="1" width="14.85546875" customWidth="1"/>
    <col min="4" max="4" width="26.5703125" customWidth="1"/>
    <col min="5" max="5" width="18.140625" customWidth="1"/>
    <col min="6" max="6" width="17.42578125" customWidth="1"/>
    <col min="7" max="7" width="17.85546875" customWidth="1"/>
    <col min="8" max="8" width="18.8554687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122</v>
      </c>
      <c r="B2" s="26">
        <v>2</v>
      </c>
      <c r="C2" s="27">
        <v>13600</v>
      </c>
      <c r="D2" s="82">
        <v>105729.27</v>
      </c>
      <c r="E2" s="64">
        <f t="shared" ref="E2:E7" si="0">C2/D2</f>
        <v>0.12863041615628293</v>
      </c>
      <c r="F2" s="27">
        <v>27200</v>
      </c>
      <c r="G2" s="64">
        <f t="shared" ref="G2:G7" si="1">B2*E2</f>
        <v>0.25726083231256586</v>
      </c>
      <c r="H2" s="64">
        <f>G2</f>
        <v>0.25726083231256586</v>
      </c>
    </row>
    <row r="3" spans="1:8" x14ac:dyDescent="0.25">
      <c r="A3" s="25" t="s">
        <v>7</v>
      </c>
      <c r="B3" s="26">
        <v>950</v>
      </c>
      <c r="C3" s="27">
        <v>16000</v>
      </c>
      <c r="D3" s="82">
        <v>136008.75</v>
      </c>
      <c r="E3" s="64">
        <f t="shared" si="0"/>
        <v>0.11763949010633507</v>
      </c>
      <c r="F3" s="27">
        <v>15200000</v>
      </c>
      <c r="G3" s="64">
        <f t="shared" si="1"/>
        <v>111.75751560101831</v>
      </c>
      <c r="H3" s="64">
        <f>H2+G3</f>
        <v>112.01477643333088</v>
      </c>
    </row>
    <row r="4" spans="1:8" x14ac:dyDescent="0.25">
      <c r="A4" s="25" t="s">
        <v>10</v>
      </c>
      <c r="B4" s="26">
        <v>1</v>
      </c>
      <c r="C4" s="27">
        <v>23000</v>
      </c>
      <c r="D4" s="82">
        <v>130032.62</v>
      </c>
      <c r="E4" s="64">
        <f t="shared" si="0"/>
        <v>0.17687869397694209</v>
      </c>
      <c r="F4" s="27">
        <v>23000</v>
      </c>
      <c r="G4" s="64">
        <f t="shared" si="1"/>
        <v>0.17687869397694209</v>
      </c>
      <c r="H4" s="64">
        <f t="shared" ref="H4:H7" si="2">H3+G4</f>
        <v>112.19165512730783</v>
      </c>
    </row>
    <row r="5" spans="1:8" x14ac:dyDescent="0.25">
      <c r="A5" s="25" t="s">
        <v>18</v>
      </c>
      <c r="B5" s="26">
        <v>1</v>
      </c>
      <c r="C5" s="27">
        <v>25000</v>
      </c>
      <c r="D5" s="82">
        <v>182042.31</v>
      </c>
      <c r="E5" s="64">
        <f t="shared" si="0"/>
        <v>0.13733071174497841</v>
      </c>
      <c r="F5" s="27">
        <v>25000</v>
      </c>
      <c r="G5" s="64">
        <f t="shared" si="1"/>
        <v>0.13733071174497841</v>
      </c>
      <c r="H5" s="64">
        <f t="shared" si="2"/>
        <v>112.32898583905281</v>
      </c>
    </row>
    <row r="6" spans="1:8" x14ac:dyDescent="0.25">
      <c r="A6" s="25" t="s">
        <v>100</v>
      </c>
      <c r="B6" s="26">
        <v>2</v>
      </c>
      <c r="C6" s="27">
        <v>35000</v>
      </c>
      <c r="D6" s="82">
        <v>294821.82</v>
      </c>
      <c r="E6" s="64">
        <f t="shared" si="0"/>
        <v>0.11871577212297245</v>
      </c>
      <c r="F6" s="27">
        <v>70070.001000000004</v>
      </c>
      <c r="G6" s="64">
        <f t="shared" si="1"/>
        <v>0.2374315442459449</v>
      </c>
      <c r="H6" s="64">
        <f t="shared" si="2"/>
        <v>112.56641738329876</v>
      </c>
    </row>
    <row r="7" spans="1:8" x14ac:dyDescent="0.25">
      <c r="A7" s="25" t="s">
        <v>60</v>
      </c>
      <c r="B7" s="26">
        <v>1</v>
      </c>
      <c r="C7" s="27">
        <v>38500</v>
      </c>
      <c r="D7" s="82">
        <v>310272.28999999998</v>
      </c>
      <c r="E7" s="64">
        <f t="shared" si="0"/>
        <v>0.12408455811506726</v>
      </c>
      <c r="F7" s="27">
        <v>38550</v>
      </c>
      <c r="G7" s="64">
        <f t="shared" si="1"/>
        <v>0.12408455811506726</v>
      </c>
      <c r="H7" s="64">
        <f t="shared" si="2"/>
        <v>112.69050194141383</v>
      </c>
    </row>
    <row r="9" spans="1:8" ht="18.75" x14ac:dyDescent="0.3">
      <c r="A9" s="399" t="s">
        <v>158</v>
      </c>
      <c r="B9" s="400">
        <f>SUM(B2:B8)</f>
        <v>957</v>
      </c>
      <c r="C9" s="397"/>
      <c r="D9" s="399" t="s">
        <v>230</v>
      </c>
      <c r="E9" s="409">
        <f>AVERAGE(E2:E7)</f>
        <v>0.13387994037042969</v>
      </c>
      <c r="F9" s="397"/>
      <c r="G9" s="401">
        <f>SUM(G2:G8)</f>
        <v>112.69050194141383</v>
      </c>
      <c r="H9" s="397"/>
    </row>
  </sheetData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7"/>
  <sheetViews>
    <sheetView showGridLines="0" workbookViewId="0">
      <selection activeCell="H39" sqref="H39"/>
    </sheetView>
  </sheetViews>
  <sheetFormatPr baseColWidth="10" defaultRowHeight="15" x14ac:dyDescent="0.25"/>
  <cols>
    <col min="1" max="1" width="15.7109375" customWidth="1"/>
    <col min="2" max="2" width="14" customWidth="1"/>
    <col min="3" max="3" width="18.5703125" customWidth="1"/>
    <col min="4" max="4" width="23.7109375" customWidth="1"/>
    <col min="5" max="5" width="22.85546875" customWidth="1"/>
    <col min="6" max="6" width="17.140625" customWidth="1"/>
    <col min="7" max="7" width="21.42578125" customWidth="1"/>
    <col min="8" max="8" width="19.5703125" customWidth="1"/>
  </cols>
  <sheetData>
    <row r="1" spans="1:8" x14ac:dyDescent="0.25">
      <c r="A1" s="250" t="s">
        <v>0</v>
      </c>
      <c r="B1" s="251" t="s">
        <v>158</v>
      </c>
      <c r="C1" s="350" t="s">
        <v>166</v>
      </c>
      <c r="D1" s="351" t="s">
        <v>1</v>
      </c>
      <c r="E1" s="352" t="s">
        <v>155</v>
      </c>
      <c r="F1" s="251" t="s">
        <v>219</v>
      </c>
      <c r="G1" s="251" t="s">
        <v>153</v>
      </c>
      <c r="H1" s="80" t="s">
        <v>223</v>
      </c>
    </row>
    <row r="2" spans="1:8" x14ac:dyDescent="0.25">
      <c r="A2" s="25" t="s">
        <v>27</v>
      </c>
      <c r="B2" s="26">
        <v>5</v>
      </c>
      <c r="C2" s="27">
        <v>26800</v>
      </c>
      <c r="D2" s="82">
        <v>205043.61</v>
      </c>
      <c r="E2" s="43">
        <f t="shared" ref="E2:E11" si="0">C2/D2</f>
        <v>0.1307039024527514</v>
      </c>
      <c r="F2" s="27">
        <v>132660</v>
      </c>
      <c r="G2" s="24">
        <f t="shared" ref="G2:G11" si="1">B2*E2</f>
        <v>0.65351951226375704</v>
      </c>
      <c r="H2" s="271">
        <f>G2</f>
        <v>0.65351951226375704</v>
      </c>
    </row>
    <row r="3" spans="1:8" x14ac:dyDescent="0.25">
      <c r="A3" s="25" t="s">
        <v>28</v>
      </c>
      <c r="B3" s="26">
        <v>39</v>
      </c>
      <c r="C3" s="27">
        <v>27800</v>
      </c>
      <c r="D3" s="82">
        <v>196711.05</v>
      </c>
      <c r="E3" s="43">
        <f t="shared" si="0"/>
        <v>0.14132403848182398</v>
      </c>
      <c r="F3" s="27">
        <v>1073358</v>
      </c>
      <c r="G3" s="24">
        <f t="shared" si="1"/>
        <v>5.5116375007911351</v>
      </c>
      <c r="H3" s="271">
        <f>H2+G3</f>
        <v>6.1651570130548921</v>
      </c>
    </row>
    <row r="4" spans="1:8" x14ac:dyDescent="0.25">
      <c r="A4" s="25" t="s">
        <v>29</v>
      </c>
      <c r="B4" s="26">
        <v>5</v>
      </c>
      <c r="C4" s="27">
        <v>27800</v>
      </c>
      <c r="D4" s="82">
        <v>195812.32</v>
      </c>
      <c r="E4" s="43">
        <f t="shared" si="0"/>
        <v>0.14197268077922778</v>
      </c>
      <c r="F4" s="27">
        <v>137610</v>
      </c>
      <c r="G4" s="24">
        <f t="shared" si="1"/>
        <v>0.70986340389613889</v>
      </c>
      <c r="H4" s="271">
        <f t="shared" ref="H4:H11" si="2">H3+G4</f>
        <v>6.8750204169510312</v>
      </c>
    </row>
    <row r="5" spans="1:8" x14ac:dyDescent="0.25">
      <c r="A5" s="25" t="s">
        <v>29</v>
      </c>
      <c r="B5" s="26">
        <v>5</v>
      </c>
      <c r="C5" s="27">
        <v>27800</v>
      </c>
      <c r="D5" s="82">
        <v>195812.32</v>
      </c>
      <c r="E5" s="43">
        <f t="shared" si="0"/>
        <v>0.14197268077922778</v>
      </c>
      <c r="F5" s="27">
        <v>137610</v>
      </c>
      <c r="G5" s="24">
        <f t="shared" si="1"/>
        <v>0.70986340389613889</v>
      </c>
      <c r="H5" s="271">
        <f t="shared" si="2"/>
        <v>7.5848838208471703</v>
      </c>
    </row>
    <row r="6" spans="1:8" x14ac:dyDescent="0.25">
      <c r="A6" s="25" t="s">
        <v>152</v>
      </c>
      <c r="B6" s="26">
        <v>25</v>
      </c>
      <c r="C6" s="27">
        <v>29000</v>
      </c>
      <c r="D6" s="82">
        <v>195802.81</v>
      </c>
      <c r="E6" s="43">
        <f t="shared" si="0"/>
        <v>0.14810819109286533</v>
      </c>
      <c r="F6" s="27">
        <v>717750</v>
      </c>
      <c r="G6" s="24">
        <f t="shared" si="1"/>
        <v>3.7027047773216331</v>
      </c>
      <c r="H6" s="271">
        <f t="shared" si="2"/>
        <v>11.287588598168803</v>
      </c>
    </row>
    <row r="7" spans="1:8" x14ac:dyDescent="0.25">
      <c r="A7" s="25" t="s">
        <v>152</v>
      </c>
      <c r="B7" s="26">
        <v>33</v>
      </c>
      <c r="C7" s="27">
        <v>29000</v>
      </c>
      <c r="D7" s="82">
        <v>195802.81</v>
      </c>
      <c r="E7" s="43">
        <f t="shared" si="0"/>
        <v>0.14810819109286533</v>
      </c>
      <c r="F7" s="27">
        <v>947430</v>
      </c>
      <c r="G7" s="24">
        <f t="shared" si="1"/>
        <v>4.8875703060645561</v>
      </c>
      <c r="H7" s="271">
        <f t="shared" si="2"/>
        <v>16.17515890423336</v>
      </c>
    </row>
    <row r="8" spans="1:8" x14ac:dyDescent="0.25">
      <c r="A8" s="25" t="s">
        <v>152</v>
      </c>
      <c r="B8" s="26">
        <v>5</v>
      </c>
      <c r="C8" s="27">
        <v>29000</v>
      </c>
      <c r="D8" s="82">
        <v>195802.81</v>
      </c>
      <c r="E8" s="43">
        <f t="shared" si="0"/>
        <v>0.14810819109286533</v>
      </c>
      <c r="F8" s="27">
        <v>143550</v>
      </c>
      <c r="G8" s="24">
        <f t="shared" si="1"/>
        <v>0.74054095546432663</v>
      </c>
      <c r="H8" s="271">
        <f t="shared" si="2"/>
        <v>16.915699859697686</v>
      </c>
    </row>
    <row r="9" spans="1:8" x14ac:dyDescent="0.25">
      <c r="A9" s="25" t="s">
        <v>152</v>
      </c>
      <c r="B9" s="26">
        <v>15</v>
      </c>
      <c r="C9" s="27">
        <v>29000</v>
      </c>
      <c r="D9" s="82">
        <v>195802.81</v>
      </c>
      <c r="E9" s="43">
        <f t="shared" si="0"/>
        <v>0.14810819109286533</v>
      </c>
      <c r="F9" s="27">
        <v>430650</v>
      </c>
      <c r="G9" s="24">
        <f t="shared" si="1"/>
        <v>2.22162286639298</v>
      </c>
      <c r="H9" s="271">
        <f t="shared" si="2"/>
        <v>19.137322726090666</v>
      </c>
    </row>
    <row r="10" spans="1:8" x14ac:dyDescent="0.25">
      <c r="A10" s="25" t="s">
        <v>110</v>
      </c>
      <c r="B10" s="26">
        <v>64</v>
      </c>
      <c r="C10" s="27">
        <v>29500</v>
      </c>
      <c r="D10" s="82">
        <v>195003.91</v>
      </c>
      <c r="E10" s="43">
        <f t="shared" si="0"/>
        <v>0.15127901794379406</v>
      </c>
      <c r="F10" s="27">
        <v>1867232</v>
      </c>
      <c r="G10" s="24">
        <f t="shared" si="1"/>
        <v>9.6818571484028197</v>
      </c>
      <c r="H10" s="271">
        <f t="shared" si="2"/>
        <v>28.819179874493486</v>
      </c>
    </row>
    <row r="11" spans="1:8" x14ac:dyDescent="0.25">
      <c r="A11" s="25" t="s">
        <v>110</v>
      </c>
      <c r="B11" s="26">
        <v>40</v>
      </c>
      <c r="C11" s="27">
        <v>29500</v>
      </c>
      <c r="D11" s="82">
        <v>195003.91</v>
      </c>
      <c r="E11" s="43">
        <f t="shared" si="0"/>
        <v>0.15127901794379406</v>
      </c>
      <c r="F11" s="27">
        <v>1167020</v>
      </c>
      <c r="G11" s="24">
        <f t="shared" si="1"/>
        <v>6.0511607177517623</v>
      </c>
      <c r="H11" s="271">
        <f t="shared" si="2"/>
        <v>34.870340592245249</v>
      </c>
    </row>
    <row r="12" spans="1:8" x14ac:dyDescent="0.25">
      <c r="A12" s="15"/>
      <c r="B12" s="15"/>
      <c r="C12" s="15"/>
      <c r="D12" s="15"/>
      <c r="E12" s="15"/>
      <c r="F12" s="15"/>
      <c r="G12" s="15"/>
    </row>
    <row r="13" spans="1:8" ht="18" x14ac:dyDescent="0.25">
      <c r="A13" s="108" t="s">
        <v>158</v>
      </c>
      <c r="B13" s="104">
        <f>SUM(B2:B12)</f>
        <v>236</v>
      </c>
      <c r="C13" s="108"/>
      <c r="D13" s="108" t="s">
        <v>226</v>
      </c>
      <c r="E13" s="357">
        <f>AVERAGE(E2:E11)</f>
        <v>0.14509641027520806</v>
      </c>
      <c r="F13" s="108"/>
      <c r="G13" s="357">
        <f>SUM(G2:G12)</f>
        <v>34.870340592245249</v>
      </c>
      <c r="H13" s="397"/>
    </row>
    <row r="14" spans="1:8" x14ac:dyDescent="0.25">
      <c r="A14" s="15"/>
      <c r="B14" s="15"/>
      <c r="C14" s="15"/>
      <c r="D14" s="15"/>
      <c r="E14" s="15"/>
      <c r="F14" s="15"/>
      <c r="G14" s="15"/>
    </row>
    <row r="15" spans="1:8" x14ac:dyDescent="0.25">
      <c r="A15" s="15"/>
      <c r="B15" s="15"/>
      <c r="C15" s="15"/>
      <c r="D15" s="15"/>
      <c r="E15" s="15"/>
      <c r="F15" s="15"/>
      <c r="G15" s="15"/>
    </row>
    <row r="16" spans="1:8" x14ac:dyDescent="0.25">
      <c r="A16" s="15"/>
      <c r="B16" s="15"/>
      <c r="C16" s="15"/>
      <c r="D16" s="15"/>
      <c r="E16" s="15"/>
      <c r="F16" s="15"/>
      <c r="G16" s="15"/>
    </row>
    <row r="17" spans="1:7" x14ac:dyDescent="0.25">
      <c r="A17" s="15"/>
      <c r="B17" s="15"/>
      <c r="C17" s="15"/>
      <c r="D17" s="15"/>
      <c r="E17" s="15"/>
      <c r="F17" s="15"/>
      <c r="G1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T981"/>
  <sheetViews>
    <sheetView showGridLines="0" topLeftCell="D249" workbookViewId="0">
      <selection activeCell="J285" sqref="J285"/>
    </sheetView>
  </sheetViews>
  <sheetFormatPr baseColWidth="10" defaultRowHeight="15.75" x14ac:dyDescent="0.25"/>
  <cols>
    <col min="1" max="1" width="11.42578125" style="265"/>
    <col min="2" max="2" width="19.5703125" style="265" customWidth="1"/>
    <col min="3" max="3" width="21" style="265" bestFit="1" customWidth="1"/>
    <col min="4" max="4" width="11.42578125" style="265"/>
    <col min="5" max="5" width="18.42578125" style="472" customWidth="1"/>
    <col min="6" max="6" width="17.7109375" style="472" customWidth="1"/>
    <col min="7" max="7" width="16" style="502" customWidth="1"/>
    <col min="8" max="8" width="25" style="502" customWidth="1"/>
    <col min="9" max="9" width="32.28515625" style="649" customWidth="1"/>
    <col min="10" max="10" width="21.7109375" style="453" customWidth="1"/>
    <col min="11" max="11" width="21.7109375" style="688" customWidth="1"/>
    <col min="12" max="12" width="22.140625" style="472" customWidth="1"/>
    <col min="13" max="13" width="21.140625" style="472" customWidth="1"/>
    <col min="14" max="14" width="27.7109375" style="526" customWidth="1"/>
  </cols>
  <sheetData>
    <row r="1" spans="1:20" s="71" customFormat="1" ht="16.5" thickBot="1" x14ac:dyDescent="0.3">
      <c r="E1" s="499" t="s">
        <v>0</v>
      </c>
      <c r="F1" s="500" t="s">
        <v>158</v>
      </c>
      <c r="G1" s="500" t="s">
        <v>166</v>
      </c>
      <c r="H1" s="673" t="s">
        <v>279</v>
      </c>
      <c r="I1" s="679" t="s">
        <v>1</v>
      </c>
      <c r="J1" s="597" t="s">
        <v>220</v>
      </c>
      <c r="K1" s="690" t="s">
        <v>281</v>
      </c>
      <c r="L1" s="500" t="s">
        <v>221</v>
      </c>
      <c r="M1" s="500" t="s">
        <v>153</v>
      </c>
      <c r="N1" s="513" t="s">
        <v>225</v>
      </c>
    </row>
    <row r="2" spans="1:20" s="3" customFormat="1" ht="19.5" thickBot="1" x14ac:dyDescent="0.35">
      <c r="A2" s="596" t="s">
        <v>266</v>
      </c>
      <c r="B2" s="591"/>
      <c r="C2" s="595">
        <f>AVERAGE(J2:J259)</f>
        <v>0.19170806154842099</v>
      </c>
      <c r="D2" s="265"/>
      <c r="E2" s="501">
        <v>43508</v>
      </c>
      <c r="F2" s="472">
        <v>29</v>
      </c>
      <c r="G2" s="502">
        <v>7744.96</v>
      </c>
      <c r="H2" s="644">
        <v>6265</v>
      </c>
      <c r="I2" s="680">
        <v>38980.829700000002</v>
      </c>
      <c r="J2" s="598">
        <f>G2/I2</f>
        <v>0.19868638147535375</v>
      </c>
      <c r="K2" s="691">
        <f>H2/I2</f>
        <v>0.16072002695212001</v>
      </c>
      <c r="L2" s="514">
        <f>F2*G2</f>
        <v>224603.84</v>
      </c>
      <c r="M2" s="515">
        <f t="shared" ref="M2:M33" si="0">F2*J2</f>
        <v>5.7619050627852584</v>
      </c>
      <c r="N2" s="516">
        <f>M2</f>
        <v>5.7619050627852584</v>
      </c>
      <c r="P2"/>
      <c r="Q2"/>
      <c r="R2"/>
      <c r="S2"/>
      <c r="T2"/>
    </row>
    <row r="3" spans="1:20" x14ac:dyDescent="0.25">
      <c r="A3" s="30"/>
      <c r="B3" s="30"/>
      <c r="C3" s="30"/>
      <c r="E3" s="448" t="s">
        <v>9</v>
      </c>
      <c r="F3" s="452">
        <v>3</v>
      </c>
      <c r="G3" s="503">
        <v>14760</v>
      </c>
      <c r="H3" s="644">
        <v>20000</v>
      </c>
      <c r="I3" s="680">
        <v>134804.72</v>
      </c>
      <c r="J3" s="598">
        <f t="shared" ref="J3:J41" si="1">G3/I3</f>
        <v>0.10949171512688873</v>
      </c>
      <c r="K3" s="691">
        <f t="shared" ref="K3:K66" si="2">H3/I3</f>
        <v>0.14836275762451048</v>
      </c>
      <c r="L3" s="450">
        <v>43837.2</v>
      </c>
      <c r="M3" s="515">
        <f t="shared" si="0"/>
        <v>0.32847514538066619</v>
      </c>
      <c r="N3" s="516">
        <f>N2+M3</f>
        <v>6.0903802081659242</v>
      </c>
    </row>
    <row r="4" spans="1:20" ht="18.75" x14ac:dyDescent="0.3">
      <c r="A4" s="558"/>
      <c r="B4" s="558"/>
      <c r="C4" s="559"/>
      <c r="E4" s="448" t="s">
        <v>9</v>
      </c>
      <c r="F4" s="452">
        <v>100</v>
      </c>
      <c r="G4" s="503">
        <v>16450</v>
      </c>
      <c r="H4" s="644">
        <v>20000</v>
      </c>
      <c r="I4" s="680">
        <v>134804.72</v>
      </c>
      <c r="J4" s="598">
        <f t="shared" si="1"/>
        <v>0.12202836814615986</v>
      </c>
      <c r="K4" s="691">
        <f t="shared" si="2"/>
        <v>0.14836275762451048</v>
      </c>
      <c r="L4" s="450">
        <v>1628550</v>
      </c>
      <c r="M4" s="515">
        <f t="shared" si="0"/>
        <v>12.202836814615987</v>
      </c>
      <c r="N4" s="516">
        <f t="shared" ref="N4:N67" si="3">N3+M4</f>
        <v>18.29321702278191</v>
      </c>
    </row>
    <row r="5" spans="1:20" x14ac:dyDescent="0.25">
      <c r="A5" s="30"/>
      <c r="B5" s="30"/>
      <c r="C5" s="30"/>
      <c r="E5" s="448" t="s">
        <v>10</v>
      </c>
      <c r="F5" s="452">
        <v>330</v>
      </c>
      <c r="G5" s="503">
        <v>20000</v>
      </c>
      <c r="H5" s="643">
        <v>20201</v>
      </c>
      <c r="I5" s="680">
        <v>130032.62</v>
      </c>
      <c r="J5" s="598">
        <f t="shared" si="1"/>
        <v>0.15380755997994966</v>
      </c>
      <c r="K5" s="691">
        <f t="shared" si="2"/>
        <v>0.15535332595774815</v>
      </c>
      <c r="L5" s="450">
        <v>6534000</v>
      </c>
      <c r="M5" s="515">
        <f t="shared" si="0"/>
        <v>50.756494793383389</v>
      </c>
      <c r="N5" s="516">
        <f t="shared" si="3"/>
        <v>69.049711816165299</v>
      </c>
    </row>
    <row r="6" spans="1:20" x14ac:dyDescent="0.25">
      <c r="E6" s="448" t="s">
        <v>10</v>
      </c>
      <c r="F6" s="452">
        <v>50</v>
      </c>
      <c r="G6" s="503">
        <v>20000</v>
      </c>
      <c r="H6" s="643">
        <v>20201</v>
      </c>
      <c r="I6" s="680">
        <v>130032.62</v>
      </c>
      <c r="J6" s="598">
        <f t="shared" si="1"/>
        <v>0.15380755997994966</v>
      </c>
      <c r="K6" s="691">
        <f t="shared" si="2"/>
        <v>0.15535332595774815</v>
      </c>
      <c r="L6" s="450">
        <v>990000</v>
      </c>
      <c r="M6" s="515">
        <f t="shared" si="0"/>
        <v>7.6903779989974828</v>
      </c>
      <c r="N6" s="516">
        <f t="shared" si="3"/>
        <v>76.740089815162776</v>
      </c>
    </row>
    <row r="7" spans="1:20" x14ac:dyDescent="0.25">
      <c r="E7" s="448" t="s">
        <v>10</v>
      </c>
      <c r="F7" s="452">
        <v>17</v>
      </c>
      <c r="G7" s="503">
        <v>20000</v>
      </c>
      <c r="H7" s="643">
        <v>20201</v>
      </c>
      <c r="I7" s="680">
        <v>130032.62</v>
      </c>
      <c r="J7" s="598">
        <f t="shared" si="1"/>
        <v>0.15380755997994966</v>
      </c>
      <c r="K7" s="691">
        <f t="shared" si="2"/>
        <v>0.15535332595774815</v>
      </c>
      <c r="L7" s="450">
        <v>336600</v>
      </c>
      <c r="M7" s="515">
        <f t="shared" si="0"/>
        <v>2.6147285196591441</v>
      </c>
      <c r="N7" s="516">
        <f t="shared" si="3"/>
        <v>79.354818334821914</v>
      </c>
    </row>
    <row r="8" spans="1:20" x14ac:dyDescent="0.25">
      <c r="E8" s="448" t="s">
        <v>12</v>
      </c>
      <c r="F8" s="452">
        <v>10</v>
      </c>
      <c r="G8" s="503">
        <v>25000</v>
      </c>
      <c r="H8" s="643">
        <v>37000</v>
      </c>
      <c r="I8" s="680">
        <v>175523.12</v>
      </c>
      <c r="J8" s="598">
        <f t="shared" si="1"/>
        <v>0.14243137884057669</v>
      </c>
      <c r="K8" s="691">
        <f t="shared" si="2"/>
        <v>0.21079844068405348</v>
      </c>
      <c r="L8" s="450">
        <v>247500</v>
      </c>
      <c r="M8" s="515">
        <f t="shared" si="0"/>
        <v>1.4243137884057668</v>
      </c>
      <c r="N8" s="516">
        <f t="shared" si="3"/>
        <v>80.779132123227683</v>
      </c>
    </row>
    <row r="9" spans="1:20" x14ac:dyDescent="0.25">
      <c r="E9" s="448" t="s">
        <v>15</v>
      </c>
      <c r="F9" s="452">
        <v>17</v>
      </c>
      <c r="G9" s="503">
        <v>40000</v>
      </c>
      <c r="H9" s="643">
        <v>50000</v>
      </c>
      <c r="I9" s="680">
        <v>195823.41</v>
      </c>
      <c r="J9" s="598">
        <f t="shared" si="1"/>
        <v>0.20426566976849192</v>
      </c>
      <c r="K9" s="691">
        <f t="shared" si="2"/>
        <v>0.2553320872106149</v>
      </c>
      <c r="L9" s="450">
        <v>673200</v>
      </c>
      <c r="M9" s="515">
        <f t="shared" si="0"/>
        <v>3.4725163860643624</v>
      </c>
      <c r="N9" s="516">
        <f t="shared" si="3"/>
        <v>84.251648509292039</v>
      </c>
    </row>
    <row r="10" spans="1:20" x14ac:dyDescent="0.25">
      <c r="E10" s="448" t="s">
        <v>15</v>
      </c>
      <c r="F10" s="452">
        <v>20</v>
      </c>
      <c r="G10" s="503">
        <v>40000</v>
      </c>
      <c r="H10" s="643">
        <v>50000</v>
      </c>
      <c r="I10" s="680">
        <v>195823.41</v>
      </c>
      <c r="J10" s="598">
        <f t="shared" si="1"/>
        <v>0.20426566976849192</v>
      </c>
      <c r="K10" s="691">
        <f t="shared" si="2"/>
        <v>0.2553320872106149</v>
      </c>
      <c r="L10" s="450">
        <v>792000</v>
      </c>
      <c r="M10" s="515">
        <f t="shared" si="0"/>
        <v>4.0853133953698384</v>
      </c>
      <c r="N10" s="516">
        <f t="shared" si="3"/>
        <v>88.336961904661877</v>
      </c>
    </row>
    <row r="11" spans="1:20" x14ac:dyDescent="0.25">
      <c r="E11" s="448" t="s">
        <v>15</v>
      </c>
      <c r="F11" s="452">
        <v>9</v>
      </c>
      <c r="G11" s="503">
        <v>40000</v>
      </c>
      <c r="H11" s="643">
        <v>50000</v>
      </c>
      <c r="I11" s="680">
        <v>195823.41</v>
      </c>
      <c r="J11" s="598">
        <f t="shared" si="1"/>
        <v>0.20426566976849192</v>
      </c>
      <c r="K11" s="691">
        <f t="shared" si="2"/>
        <v>0.2553320872106149</v>
      </c>
      <c r="L11" s="450">
        <v>356400</v>
      </c>
      <c r="M11" s="515">
        <f t="shared" si="0"/>
        <v>1.8383910279164273</v>
      </c>
      <c r="N11" s="516">
        <f t="shared" si="3"/>
        <v>90.175352932578306</v>
      </c>
    </row>
    <row r="12" spans="1:20" x14ac:dyDescent="0.25">
      <c r="E12" s="448" t="s">
        <v>102</v>
      </c>
      <c r="F12" s="452">
        <v>10</v>
      </c>
      <c r="G12" s="503">
        <v>51000</v>
      </c>
      <c r="H12" s="643">
        <v>42000</v>
      </c>
      <c r="I12" s="680">
        <v>193042.81</v>
      </c>
      <c r="J12" s="598">
        <f t="shared" si="1"/>
        <v>0.26419010373916541</v>
      </c>
      <c r="K12" s="691">
        <f t="shared" si="2"/>
        <v>0.21756832072637153</v>
      </c>
      <c r="L12" s="450">
        <v>504900</v>
      </c>
      <c r="M12" s="515">
        <f t="shared" si="0"/>
        <v>2.6419010373916541</v>
      </c>
      <c r="N12" s="516">
        <f t="shared" si="3"/>
        <v>92.817253969969954</v>
      </c>
    </row>
    <row r="13" spans="1:20" x14ac:dyDescent="0.25">
      <c r="E13" s="448" t="s">
        <v>102</v>
      </c>
      <c r="F13" s="452">
        <v>3</v>
      </c>
      <c r="G13" s="503">
        <v>51000</v>
      </c>
      <c r="H13" s="643">
        <v>42000</v>
      </c>
      <c r="I13" s="680">
        <v>193042.81</v>
      </c>
      <c r="J13" s="598">
        <f t="shared" si="1"/>
        <v>0.26419010373916541</v>
      </c>
      <c r="K13" s="691">
        <f t="shared" si="2"/>
        <v>0.21756832072637153</v>
      </c>
      <c r="L13" s="450">
        <v>151470</v>
      </c>
      <c r="M13" s="515">
        <f t="shared" si="0"/>
        <v>0.79257031121749622</v>
      </c>
      <c r="N13" s="516">
        <f t="shared" si="3"/>
        <v>93.609824281187457</v>
      </c>
    </row>
    <row r="14" spans="1:20" x14ac:dyDescent="0.25">
      <c r="E14" s="448" t="s">
        <v>16</v>
      </c>
      <c r="F14" s="452">
        <v>151</v>
      </c>
      <c r="G14" s="503">
        <v>50000</v>
      </c>
      <c r="H14" s="643">
        <v>42000</v>
      </c>
      <c r="I14" s="680">
        <v>185004.12</v>
      </c>
      <c r="J14" s="598">
        <f t="shared" si="1"/>
        <v>0.27026425141234695</v>
      </c>
      <c r="K14" s="691">
        <f t="shared" si="2"/>
        <v>0.22702197118637144</v>
      </c>
      <c r="L14" s="450">
        <v>7474500</v>
      </c>
      <c r="M14" s="515">
        <f t="shared" si="0"/>
        <v>40.809901963264387</v>
      </c>
      <c r="N14" s="516">
        <f t="shared" si="3"/>
        <v>134.41972624445185</v>
      </c>
    </row>
    <row r="15" spans="1:20" x14ac:dyDescent="0.25">
      <c r="E15" s="448" t="s">
        <v>16</v>
      </c>
      <c r="F15" s="452">
        <v>127</v>
      </c>
      <c r="G15" s="503">
        <v>50000</v>
      </c>
      <c r="H15" s="643">
        <v>42000</v>
      </c>
      <c r="I15" s="680">
        <v>185004.12</v>
      </c>
      <c r="J15" s="598">
        <f t="shared" si="1"/>
        <v>0.27026425141234695</v>
      </c>
      <c r="K15" s="691">
        <f t="shared" si="2"/>
        <v>0.22702197118637144</v>
      </c>
      <c r="L15" s="450">
        <v>6286500</v>
      </c>
      <c r="M15" s="515">
        <f t="shared" si="0"/>
        <v>34.323559929368059</v>
      </c>
      <c r="N15" s="516">
        <f t="shared" si="3"/>
        <v>168.74328617381991</v>
      </c>
    </row>
    <row r="16" spans="1:20" x14ac:dyDescent="0.25">
      <c r="E16" s="448" t="s">
        <v>18</v>
      </c>
      <c r="F16" s="452">
        <v>5</v>
      </c>
      <c r="G16" s="503">
        <v>50000</v>
      </c>
      <c r="H16" s="643">
        <v>49900</v>
      </c>
      <c r="I16" s="680">
        <v>182042.31</v>
      </c>
      <c r="J16" s="598">
        <f t="shared" si="1"/>
        <v>0.27466142348995681</v>
      </c>
      <c r="K16" s="691">
        <f t="shared" si="2"/>
        <v>0.27411210064297692</v>
      </c>
      <c r="L16" s="450">
        <v>247500</v>
      </c>
      <c r="M16" s="515">
        <f t="shared" si="0"/>
        <v>1.3733071174497842</v>
      </c>
      <c r="N16" s="516">
        <f t="shared" si="3"/>
        <v>170.11659329126971</v>
      </c>
    </row>
    <row r="17" spans="5:14" x14ac:dyDescent="0.25">
      <c r="E17" s="448" t="s">
        <v>32</v>
      </c>
      <c r="F17" s="452">
        <v>25</v>
      </c>
      <c r="G17" s="503">
        <v>60000</v>
      </c>
      <c r="H17" s="643">
        <v>63000</v>
      </c>
      <c r="I17" s="680">
        <v>195844.93</v>
      </c>
      <c r="J17" s="598">
        <f t="shared" si="1"/>
        <v>0.30636483671035036</v>
      </c>
      <c r="K17" s="691">
        <f t="shared" si="2"/>
        <v>0.32168307854586792</v>
      </c>
      <c r="L17" s="450">
        <v>1485000</v>
      </c>
      <c r="M17" s="515">
        <f t="shared" si="0"/>
        <v>7.6591209177587594</v>
      </c>
      <c r="N17" s="516">
        <f t="shared" si="3"/>
        <v>177.77571420902848</v>
      </c>
    </row>
    <row r="18" spans="5:14" x14ac:dyDescent="0.25">
      <c r="E18" s="448" t="s">
        <v>33</v>
      </c>
      <c r="F18" s="452">
        <v>24</v>
      </c>
      <c r="G18" s="503">
        <v>59000</v>
      </c>
      <c r="H18" s="643">
        <v>69000</v>
      </c>
      <c r="I18" s="680">
        <v>195405.03</v>
      </c>
      <c r="J18" s="598">
        <f t="shared" si="1"/>
        <v>0.30193695627998929</v>
      </c>
      <c r="K18" s="691">
        <f t="shared" si="2"/>
        <v>0.35311271158168239</v>
      </c>
      <c r="L18" s="450">
        <v>1401840</v>
      </c>
      <c r="M18" s="515">
        <f t="shared" si="0"/>
        <v>7.2464869507197429</v>
      </c>
      <c r="N18" s="516">
        <f t="shared" si="3"/>
        <v>185.02220115974822</v>
      </c>
    </row>
    <row r="19" spans="5:14" x14ac:dyDescent="0.25">
      <c r="E19" s="448" t="s">
        <v>110</v>
      </c>
      <c r="F19" s="452">
        <v>500</v>
      </c>
      <c r="G19" s="503">
        <v>59000</v>
      </c>
      <c r="H19" s="643">
        <v>75000</v>
      </c>
      <c r="I19" s="680">
        <v>195003.91</v>
      </c>
      <c r="J19" s="598">
        <f t="shared" si="1"/>
        <v>0.30255803588758812</v>
      </c>
      <c r="K19" s="691">
        <f t="shared" si="2"/>
        <v>0.38460767273845942</v>
      </c>
      <c r="L19" s="450">
        <v>29175500</v>
      </c>
      <c r="M19" s="515">
        <f t="shared" si="0"/>
        <v>151.27901794379406</v>
      </c>
      <c r="N19" s="516">
        <f t="shared" si="3"/>
        <v>336.30121910354228</v>
      </c>
    </row>
    <row r="20" spans="5:14" x14ac:dyDescent="0.25">
      <c r="E20" s="448" t="s">
        <v>36</v>
      </c>
      <c r="F20" s="452">
        <v>73</v>
      </c>
      <c r="G20" s="503">
        <v>64000</v>
      </c>
      <c r="H20" s="643">
        <v>68000</v>
      </c>
      <c r="I20" s="680">
        <v>260513.11</v>
      </c>
      <c r="J20" s="598">
        <f t="shared" si="1"/>
        <v>0.24566901834614005</v>
      </c>
      <c r="K20" s="691">
        <f t="shared" si="2"/>
        <v>0.26102333199277383</v>
      </c>
      <c r="L20" s="450">
        <v>4620608</v>
      </c>
      <c r="M20" s="515">
        <f t="shared" si="0"/>
        <v>17.933838339268224</v>
      </c>
      <c r="N20" s="516">
        <f t="shared" si="3"/>
        <v>354.2350574428105</v>
      </c>
    </row>
    <row r="21" spans="5:14" x14ac:dyDescent="0.25">
      <c r="E21" s="448" t="s">
        <v>97</v>
      </c>
      <c r="F21" s="452">
        <v>1</v>
      </c>
      <c r="G21" s="503">
        <v>65000</v>
      </c>
      <c r="H21" s="643">
        <v>68395</v>
      </c>
      <c r="I21" s="680">
        <v>205712.82</v>
      </c>
      <c r="J21" s="598">
        <f t="shared" si="1"/>
        <v>0.31597447354034619</v>
      </c>
      <c r="K21" s="691">
        <f t="shared" si="2"/>
        <v>0.33247806335064578</v>
      </c>
      <c r="L21" s="450">
        <v>64285</v>
      </c>
      <c r="M21" s="515">
        <f t="shared" si="0"/>
        <v>0.31597447354034619</v>
      </c>
      <c r="N21" s="516">
        <f t="shared" si="3"/>
        <v>354.55103191635084</v>
      </c>
    </row>
    <row r="22" spans="5:14" x14ac:dyDescent="0.25">
      <c r="E22" s="448" t="s">
        <v>111</v>
      </c>
      <c r="F22" s="452">
        <v>11</v>
      </c>
      <c r="G22" s="503">
        <v>82000</v>
      </c>
      <c r="H22" s="643">
        <v>95000</v>
      </c>
      <c r="I22" s="680">
        <v>298781.93</v>
      </c>
      <c r="J22" s="598">
        <f t="shared" si="1"/>
        <v>0.27444765484980971</v>
      </c>
      <c r="K22" s="691">
        <f t="shared" si="2"/>
        <v>0.31795764891136491</v>
      </c>
      <c r="L22" s="450">
        <v>892078</v>
      </c>
      <c r="M22" s="515">
        <f t="shared" si="0"/>
        <v>3.0189242033479067</v>
      </c>
      <c r="N22" s="516">
        <f t="shared" si="3"/>
        <v>357.56995611969876</v>
      </c>
    </row>
    <row r="23" spans="5:14" x14ac:dyDescent="0.25">
      <c r="E23" s="448" t="s">
        <v>104</v>
      </c>
      <c r="F23" s="452">
        <v>363</v>
      </c>
      <c r="G23" s="503">
        <v>112000</v>
      </c>
      <c r="H23" s="643">
        <v>115000</v>
      </c>
      <c r="I23" s="680">
        <v>500116.38</v>
      </c>
      <c r="J23" s="598">
        <f t="shared" si="1"/>
        <v>0.22394787389287268</v>
      </c>
      <c r="K23" s="691">
        <f t="shared" si="2"/>
        <v>0.22994647765786036</v>
      </c>
      <c r="L23" s="450">
        <v>40208784</v>
      </c>
      <c r="M23" s="515">
        <f t="shared" si="0"/>
        <v>81.293078223112786</v>
      </c>
      <c r="N23" s="516">
        <f t="shared" si="3"/>
        <v>438.86303434281155</v>
      </c>
    </row>
    <row r="24" spans="5:14" x14ac:dyDescent="0.25">
      <c r="E24" s="448" t="s">
        <v>104</v>
      </c>
      <c r="F24" s="452">
        <v>10</v>
      </c>
      <c r="G24" s="503">
        <v>112000</v>
      </c>
      <c r="H24" s="643">
        <v>115000</v>
      </c>
      <c r="I24" s="680">
        <v>500116.38</v>
      </c>
      <c r="J24" s="598">
        <f t="shared" si="1"/>
        <v>0.22394787389287268</v>
      </c>
      <c r="K24" s="691">
        <f t="shared" si="2"/>
        <v>0.22994647765786036</v>
      </c>
      <c r="L24" s="450">
        <v>1107680</v>
      </c>
      <c r="M24" s="515">
        <f t="shared" si="0"/>
        <v>2.2394787389287267</v>
      </c>
      <c r="N24" s="516">
        <f t="shared" si="3"/>
        <v>441.10251308174026</v>
      </c>
    </row>
    <row r="25" spans="5:14" x14ac:dyDescent="0.25">
      <c r="E25" s="448" t="s">
        <v>104</v>
      </c>
      <c r="F25" s="452">
        <v>10</v>
      </c>
      <c r="G25" s="503">
        <v>112000</v>
      </c>
      <c r="H25" s="643">
        <v>115000</v>
      </c>
      <c r="I25" s="680">
        <v>500116.38</v>
      </c>
      <c r="J25" s="598">
        <f t="shared" si="1"/>
        <v>0.22394787389287268</v>
      </c>
      <c r="K25" s="691">
        <f t="shared" si="2"/>
        <v>0.22994647765786036</v>
      </c>
      <c r="L25" s="450">
        <v>1107680</v>
      </c>
      <c r="M25" s="515">
        <f t="shared" si="0"/>
        <v>2.2394787389287267</v>
      </c>
      <c r="N25" s="516">
        <f t="shared" si="3"/>
        <v>443.34199182066897</v>
      </c>
    </row>
    <row r="26" spans="5:14" x14ac:dyDescent="0.25">
      <c r="E26" s="448" t="s">
        <v>104</v>
      </c>
      <c r="F26" s="452">
        <v>5</v>
      </c>
      <c r="G26" s="503">
        <v>112000</v>
      </c>
      <c r="H26" s="643">
        <v>115000</v>
      </c>
      <c r="I26" s="680">
        <v>500116.38</v>
      </c>
      <c r="J26" s="598">
        <f t="shared" si="1"/>
        <v>0.22394787389287268</v>
      </c>
      <c r="K26" s="691">
        <f t="shared" si="2"/>
        <v>0.22994647765786036</v>
      </c>
      <c r="L26" s="450">
        <v>553840</v>
      </c>
      <c r="M26" s="515">
        <f t="shared" si="0"/>
        <v>1.1197393694643634</v>
      </c>
      <c r="N26" s="516">
        <f t="shared" si="3"/>
        <v>444.46173119013332</v>
      </c>
    </row>
    <row r="27" spans="5:14" x14ac:dyDescent="0.25">
      <c r="E27" s="448" t="s">
        <v>105</v>
      </c>
      <c r="F27" s="452">
        <v>4</v>
      </c>
      <c r="G27" s="503">
        <v>117900</v>
      </c>
      <c r="H27" s="643">
        <v>117895</v>
      </c>
      <c r="I27" s="680">
        <v>540023.64</v>
      </c>
      <c r="J27" s="598">
        <f t="shared" si="1"/>
        <v>0.21832377560360136</v>
      </c>
      <c r="K27" s="691">
        <f t="shared" si="2"/>
        <v>0.21831451674967414</v>
      </c>
      <c r="L27" s="450">
        <v>466412.4</v>
      </c>
      <c r="M27" s="515">
        <f t="shared" si="0"/>
        <v>0.87329510241440544</v>
      </c>
      <c r="N27" s="516">
        <f t="shared" si="3"/>
        <v>445.33502629254775</v>
      </c>
    </row>
    <row r="28" spans="5:14" x14ac:dyDescent="0.25">
      <c r="E28" s="448" t="s">
        <v>112</v>
      </c>
      <c r="F28" s="452">
        <v>50</v>
      </c>
      <c r="G28" s="503">
        <v>117900.01</v>
      </c>
      <c r="H28" s="643">
        <v>117895</v>
      </c>
      <c r="I28" s="680">
        <v>540023.64</v>
      </c>
      <c r="J28" s="598">
        <f t="shared" si="1"/>
        <v>0.2183237941213092</v>
      </c>
      <c r="K28" s="691">
        <f t="shared" si="2"/>
        <v>0.21831451674967414</v>
      </c>
      <c r="L28" s="450">
        <v>5830155.4945</v>
      </c>
      <c r="M28" s="515">
        <f t="shared" si="0"/>
        <v>10.91618970606546</v>
      </c>
      <c r="N28" s="516">
        <f t="shared" si="3"/>
        <v>456.25121599861319</v>
      </c>
    </row>
    <row r="29" spans="5:14" x14ac:dyDescent="0.25">
      <c r="E29" s="448" t="s">
        <v>106</v>
      </c>
      <c r="F29" s="452">
        <v>3</v>
      </c>
      <c r="G29" s="503">
        <v>160000</v>
      </c>
      <c r="H29" s="643">
        <v>165000</v>
      </c>
      <c r="I29" s="680">
        <v>725087.87</v>
      </c>
      <c r="J29" s="598">
        <f t="shared" si="1"/>
        <v>0.22066291082762149</v>
      </c>
      <c r="K29" s="691">
        <f t="shared" si="2"/>
        <v>0.22755862679098465</v>
      </c>
      <c r="L29" s="450">
        <v>474720</v>
      </c>
      <c r="M29" s="515">
        <f t="shared" si="0"/>
        <v>0.66198873248286449</v>
      </c>
      <c r="N29" s="516">
        <f t="shared" si="3"/>
        <v>456.91320473109607</v>
      </c>
    </row>
    <row r="30" spans="5:14" x14ac:dyDescent="0.25">
      <c r="E30" s="448" t="s">
        <v>106</v>
      </c>
      <c r="F30" s="452">
        <v>10</v>
      </c>
      <c r="G30" s="503">
        <v>160000</v>
      </c>
      <c r="H30" s="643">
        <v>165000</v>
      </c>
      <c r="I30" s="680">
        <v>725087.87</v>
      </c>
      <c r="J30" s="598">
        <f t="shared" si="1"/>
        <v>0.22066291082762149</v>
      </c>
      <c r="K30" s="691">
        <f t="shared" si="2"/>
        <v>0.22755862679098465</v>
      </c>
      <c r="L30" s="450">
        <v>1582400</v>
      </c>
      <c r="M30" s="515">
        <f t="shared" si="0"/>
        <v>2.2066291082762151</v>
      </c>
      <c r="N30" s="516">
        <f t="shared" si="3"/>
        <v>459.11983383937229</v>
      </c>
    </row>
    <row r="31" spans="5:14" x14ac:dyDescent="0.25">
      <c r="E31" s="448" t="s">
        <v>106</v>
      </c>
      <c r="F31" s="452">
        <v>2</v>
      </c>
      <c r="G31" s="503">
        <v>160000</v>
      </c>
      <c r="H31" s="643">
        <v>165000</v>
      </c>
      <c r="I31" s="680">
        <v>725087.87</v>
      </c>
      <c r="J31" s="598">
        <f t="shared" si="1"/>
        <v>0.22066291082762149</v>
      </c>
      <c r="K31" s="691">
        <f t="shared" si="2"/>
        <v>0.22755862679098465</v>
      </c>
      <c r="L31" s="450">
        <v>316480</v>
      </c>
      <c r="M31" s="515">
        <f t="shared" si="0"/>
        <v>0.44132582165524298</v>
      </c>
      <c r="N31" s="516">
        <f t="shared" si="3"/>
        <v>459.56115966102755</v>
      </c>
    </row>
    <row r="32" spans="5:14" x14ac:dyDescent="0.25">
      <c r="E32" s="448" t="s">
        <v>106</v>
      </c>
      <c r="F32" s="452">
        <v>3</v>
      </c>
      <c r="G32" s="503">
        <v>160000</v>
      </c>
      <c r="H32" s="643">
        <v>165000</v>
      </c>
      <c r="I32" s="680">
        <v>725087.87</v>
      </c>
      <c r="J32" s="598">
        <f t="shared" si="1"/>
        <v>0.22066291082762149</v>
      </c>
      <c r="K32" s="691">
        <f t="shared" si="2"/>
        <v>0.22755862679098465</v>
      </c>
      <c r="L32" s="450">
        <v>474720</v>
      </c>
      <c r="M32" s="515">
        <f t="shared" si="0"/>
        <v>0.66198873248286449</v>
      </c>
      <c r="N32" s="516">
        <f t="shared" si="3"/>
        <v>460.22314839351043</v>
      </c>
    </row>
    <row r="33" spans="5:16" x14ac:dyDescent="0.25">
      <c r="E33" s="448" t="s">
        <v>106</v>
      </c>
      <c r="F33" s="452">
        <v>3</v>
      </c>
      <c r="G33" s="503">
        <v>160000</v>
      </c>
      <c r="H33" s="643">
        <v>165000</v>
      </c>
      <c r="I33" s="680">
        <v>725087.87</v>
      </c>
      <c r="J33" s="598">
        <f t="shared" si="1"/>
        <v>0.22066291082762149</v>
      </c>
      <c r="K33" s="691">
        <f t="shared" si="2"/>
        <v>0.22755862679098465</v>
      </c>
      <c r="L33" s="450">
        <v>474720</v>
      </c>
      <c r="M33" s="515">
        <f t="shared" si="0"/>
        <v>0.66198873248286449</v>
      </c>
      <c r="N33" s="516">
        <f t="shared" si="3"/>
        <v>460.88513712599331</v>
      </c>
    </row>
    <row r="34" spans="5:16" x14ac:dyDescent="0.25">
      <c r="E34" s="448" t="s">
        <v>106</v>
      </c>
      <c r="F34" s="452">
        <v>6</v>
      </c>
      <c r="G34" s="503">
        <v>160000</v>
      </c>
      <c r="H34" s="643">
        <v>165000</v>
      </c>
      <c r="I34" s="680">
        <v>725087.87</v>
      </c>
      <c r="J34" s="598">
        <f t="shared" si="1"/>
        <v>0.22066291082762149</v>
      </c>
      <c r="K34" s="691">
        <f t="shared" si="2"/>
        <v>0.22755862679098465</v>
      </c>
      <c r="L34" s="450">
        <v>949440</v>
      </c>
      <c r="M34" s="515">
        <f t="shared" ref="M34:M65" si="4">F34*J34</f>
        <v>1.323977464965729</v>
      </c>
      <c r="N34" s="516">
        <f t="shared" si="3"/>
        <v>462.20911459095902</v>
      </c>
    </row>
    <row r="35" spans="5:16" x14ac:dyDescent="0.25">
      <c r="E35" s="448" t="s">
        <v>106</v>
      </c>
      <c r="F35" s="452">
        <v>1</v>
      </c>
      <c r="G35" s="503">
        <v>160000</v>
      </c>
      <c r="H35" s="643">
        <v>165000</v>
      </c>
      <c r="I35" s="680">
        <v>725087.87</v>
      </c>
      <c r="J35" s="598">
        <f t="shared" si="1"/>
        <v>0.22066291082762149</v>
      </c>
      <c r="K35" s="691">
        <f t="shared" si="2"/>
        <v>0.22755862679098465</v>
      </c>
      <c r="L35" s="450">
        <v>158240</v>
      </c>
      <c r="M35" s="515">
        <f t="shared" si="4"/>
        <v>0.22066291082762149</v>
      </c>
      <c r="N35" s="516">
        <f t="shared" si="3"/>
        <v>462.42977750178665</v>
      </c>
    </row>
    <row r="36" spans="5:16" x14ac:dyDescent="0.25">
      <c r="E36" s="448" t="s">
        <v>106</v>
      </c>
      <c r="F36" s="452">
        <v>18</v>
      </c>
      <c r="G36" s="503">
        <v>160000</v>
      </c>
      <c r="H36" s="643">
        <v>165000</v>
      </c>
      <c r="I36" s="680">
        <v>725087.87</v>
      </c>
      <c r="J36" s="598">
        <f t="shared" si="1"/>
        <v>0.22066291082762149</v>
      </c>
      <c r="K36" s="691">
        <f t="shared" si="2"/>
        <v>0.22755862679098465</v>
      </c>
      <c r="L36" s="450">
        <v>2848320</v>
      </c>
      <c r="M36" s="515">
        <f t="shared" si="4"/>
        <v>3.9719323948971867</v>
      </c>
      <c r="N36" s="516">
        <f t="shared" si="3"/>
        <v>466.40170989668383</v>
      </c>
    </row>
    <row r="37" spans="5:16" x14ac:dyDescent="0.25">
      <c r="E37" s="448" t="s">
        <v>106</v>
      </c>
      <c r="F37" s="452">
        <v>7</v>
      </c>
      <c r="G37" s="503">
        <v>160000</v>
      </c>
      <c r="H37" s="643">
        <v>165000</v>
      </c>
      <c r="I37" s="680">
        <v>725087.87</v>
      </c>
      <c r="J37" s="598">
        <f t="shared" si="1"/>
        <v>0.22066291082762149</v>
      </c>
      <c r="K37" s="691">
        <f t="shared" si="2"/>
        <v>0.22755862679098465</v>
      </c>
      <c r="L37" s="450">
        <v>1107680</v>
      </c>
      <c r="M37" s="515">
        <f t="shared" si="4"/>
        <v>1.5446403757933505</v>
      </c>
      <c r="N37" s="516">
        <f t="shared" si="3"/>
        <v>467.94635027247716</v>
      </c>
    </row>
    <row r="38" spans="5:16" x14ac:dyDescent="0.25">
      <c r="E38" s="501">
        <v>44162</v>
      </c>
      <c r="F38" s="504">
        <v>18</v>
      </c>
      <c r="G38" s="505">
        <v>195000</v>
      </c>
      <c r="H38" s="643">
        <v>215000</v>
      </c>
      <c r="I38" s="680">
        <v>1030705.11</v>
      </c>
      <c r="J38" s="599">
        <f t="shared" si="1"/>
        <v>0.18919087342062368</v>
      </c>
      <c r="K38" s="677">
        <f t="shared" si="2"/>
        <v>0.20859506556632867</v>
      </c>
      <c r="L38" s="507">
        <v>3471390</v>
      </c>
      <c r="M38" s="472">
        <f t="shared" si="4"/>
        <v>3.4054357215712265</v>
      </c>
      <c r="N38" s="516">
        <f t="shared" si="3"/>
        <v>471.35178599404838</v>
      </c>
    </row>
    <row r="39" spans="5:16" x14ac:dyDescent="0.25">
      <c r="E39" s="506">
        <v>44162</v>
      </c>
      <c r="F39" s="504">
        <v>73</v>
      </c>
      <c r="G39" s="505">
        <v>195000</v>
      </c>
      <c r="H39" s="643">
        <v>215000</v>
      </c>
      <c r="I39" s="680">
        <v>1030705.11</v>
      </c>
      <c r="J39" s="598">
        <f t="shared" si="1"/>
        <v>0.18919087342062368</v>
      </c>
      <c r="K39" s="691">
        <f t="shared" si="2"/>
        <v>0.20859506556632867</v>
      </c>
      <c r="L39" s="507">
        <v>14078415</v>
      </c>
      <c r="M39" s="472">
        <f t="shared" si="4"/>
        <v>13.810933759705529</v>
      </c>
      <c r="N39" s="516">
        <f t="shared" si="3"/>
        <v>485.16271975375389</v>
      </c>
    </row>
    <row r="40" spans="5:16" x14ac:dyDescent="0.25">
      <c r="E40" s="506">
        <v>44162</v>
      </c>
      <c r="F40" s="504">
        <v>100</v>
      </c>
      <c r="G40" s="505">
        <v>195000</v>
      </c>
      <c r="H40" s="643">
        <v>215000</v>
      </c>
      <c r="I40" s="680">
        <v>1030705.11</v>
      </c>
      <c r="J40" s="598">
        <f t="shared" si="1"/>
        <v>0.18919087342062368</v>
      </c>
      <c r="K40" s="691">
        <f t="shared" si="2"/>
        <v>0.20859506556632867</v>
      </c>
      <c r="L40" s="507">
        <v>19285500</v>
      </c>
      <c r="M40" s="472">
        <f t="shared" si="4"/>
        <v>18.919087342062369</v>
      </c>
      <c r="N40" s="516">
        <f t="shared" si="3"/>
        <v>504.08180709581626</v>
      </c>
    </row>
    <row r="41" spans="5:16" x14ac:dyDescent="0.25">
      <c r="E41" s="506">
        <v>44162</v>
      </c>
      <c r="F41" s="507">
        <v>1365</v>
      </c>
      <c r="G41" s="505">
        <v>195000</v>
      </c>
      <c r="H41" s="643">
        <v>215000</v>
      </c>
      <c r="I41" s="680">
        <v>1030705.11</v>
      </c>
      <c r="J41" s="598">
        <f t="shared" si="1"/>
        <v>0.18919087342062368</v>
      </c>
      <c r="K41" s="691">
        <f t="shared" si="2"/>
        <v>0.20859506556632867</v>
      </c>
      <c r="L41" s="507">
        <v>263247075</v>
      </c>
      <c r="M41" s="472">
        <f t="shared" si="4"/>
        <v>258.24554221915133</v>
      </c>
      <c r="N41" s="516">
        <f t="shared" si="3"/>
        <v>762.32734931496759</v>
      </c>
    </row>
    <row r="42" spans="5:16" x14ac:dyDescent="0.25">
      <c r="E42" s="506">
        <v>44162</v>
      </c>
      <c r="F42" s="504">
        <v>83</v>
      </c>
      <c r="G42" s="505">
        <v>195000</v>
      </c>
      <c r="H42" s="643">
        <v>215000</v>
      </c>
      <c r="I42" s="680">
        <v>1030705.11</v>
      </c>
      <c r="J42" s="598">
        <f>G42/I42</f>
        <v>0.18919087342062368</v>
      </c>
      <c r="K42" s="691">
        <f t="shared" si="2"/>
        <v>0.20859506556632867</v>
      </c>
      <c r="L42" s="507">
        <v>16006965</v>
      </c>
      <c r="M42" s="472">
        <f t="shared" si="4"/>
        <v>15.702842493911765</v>
      </c>
      <c r="N42" s="516">
        <f t="shared" si="3"/>
        <v>778.03019180887941</v>
      </c>
    </row>
    <row r="43" spans="5:16" x14ac:dyDescent="0.25">
      <c r="E43" s="448" t="s">
        <v>136</v>
      </c>
      <c r="F43" s="452">
        <v>1</v>
      </c>
      <c r="G43" s="450">
        <v>215000</v>
      </c>
      <c r="H43" s="643">
        <v>230000</v>
      </c>
      <c r="I43" s="680">
        <v>999630.72</v>
      </c>
      <c r="J43" s="599">
        <f t="shared" ref="J43:J87" si="5">G43/I43</f>
        <v>0.2150794245298904</v>
      </c>
      <c r="K43" s="677">
        <f t="shared" si="2"/>
        <v>0.23008496577616183</v>
      </c>
      <c r="L43" s="450">
        <v>212635</v>
      </c>
      <c r="M43" s="472">
        <f t="shared" si="4"/>
        <v>0.2150794245298904</v>
      </c>
      <c r="N43" s="516">
        <f t="shared" si="3"/>
        <v>778.24527123340931</v>
      </c>
      <c r="O43" s="15"/>
      <c r="P43" s="15"/>
    </row>
    <row r="44" spans="5:16" s="30" customFormat="1" x14ac:dyDescent="0.25">
      <c r="E44" s="448" t="s">
        <v>136</v>
      </c>
      <c r="F44" s="452">
        <v>44</v>
      </c>
      <c r="G44" s="450">
        <v>215000</v>
      </c>
      <c r="H44" s="643">
        <v>230000</v>
      </c>
      <c r="I44" s="680">
        <v>999630.72</v>
      </c>
      <c r="J44" s="598">
        <f t="shared" si="5"/>
        <v>0.2150794245298904</v>
      </c>
      <c r="K44" s="691">
        <f t="shared" si="2"/>
        <v>0.23008496577616183</v>
      </c>
      <c r="L44" s="450">
        <v>9355940</v>
      </c>
      <c r="M44" s="472">
        <f t="shared" si="4"/>
        <v>9.4634946793151773</v>
      </c>
      <c r="N44" s="516">
        <f t="shared" si="3"/>
        <v>787.70876591272452</v>
      </c>
      <c r="O44" s="29"/>
      <c r="P44" s="29"/>
    </row>
    <row r="45" spans="5:16" s="30" customFormat="1" x14ac:dyDescent="0.25">
      <c r="E45" s="448" t="s">
        <v>137</v>
      </c>
      <c r="F45" s="452">
        <v>22</v>
      </c>
      <c r="G45" s="450">
        <v>230000</v>
      </c>
      <c r="H45" s="643">
        <v>230000</v>
      </c>
      <c r="I45" s="680">
        <v>1025065.82</v>
      </c>
      <c r="J45" s="598">
        <f t="shared" si="5"/>
        <v>0.22437583569023892</v>
      </c>
      <c r="K45" s="691">
        <f t="shared" si="2"/>
        <v>0.22437583569023892</v>
      </c>
      <c r="L45" s="450">
        <v>5004340</v>
      </c>
      <c r="M45" s="472">
        <f t="shared" si="4"/>
        <v>4.9362683851852562</v>
      </c>
      <c r="N45" s="516">
        <f t="shared" si="3"/>
        <v>792.64503429790977</v>
      </c>
      <c r="O45" s="29"/>
      <c r="P45" s="29"/>
    </row>
    <row r="46" spans="5:16" s="30" customFormat="1" x14ac:dyDescent="0.25">
      <c r="E46" s="448" t="s">
        <v>137</v>
      </c>
      <c r="F46" s="452">
        <v>2</v>
      </c>
      <c r="G46" s="450">
        <v>230000</v>
      </c>
      <c r="H46" s="643">
        <v>230000</v>
      </c>
      <c r="I46" s="680">
        <v>1025065.82</v>
      </c>
      <c r="J46" s="598">
        <f t="shared" si="5"/>
        <v>0.22437583569023892</v>
      </c>
      <c r="K46" s="691">
        <f t="shared" si="2"/>
        <v>0.22437583569023892</v>
      </c>
      <c r="L46" s="450">
        <v>454940</v>
      </c>
      <c r="M46" s="472">
        <f t="shared" si="4"/>
        <v>0.44875167138047783</v>
      </c>
      <c r="N46" s="516">
        <f t="shared" si="3"/>
        <v>793.09378596929025</v>
      </c>
      <c r="O46" s="29"/>
      <c r="P46" s="29"/>
    </row>
    <row r="47" spans="5:16" s="30" customFormat="1" x14ac:dyDescent="0.25">
      <c r="E47" s="448" t="s">
        <v>137</v>
      </c>
      <c r="F47" s="452">
        <v>6</v>
      </c>
      <c r="G47" s="450">
        <v>230000</v>
      </c>
      <c r="H47" s="643">
        <v>230000</v>
      </c>
      <c r="I47" s="680">
        <v>1025065.82</v>
      </c>
      <c r="J47" s="598">
        <f t="shared" si="5"/>
        <v>0.22437583569023892</v>
      </c>
      <c r="K47" s="691">
        <f t="shared" si="2"/>
        <v>0.22437583569023892</v>
      </c>
      <c r="L47" s="450">
        <v>1364820</v>
      </c>
      <c r="M47" s="472">
        <f t="shared" si="4"/>
        <v>1.3462550141414336</v>
      </c>
      <c r="N47" s="516">
        <f t="shared" si="3"/>
        <v>794.44004098343169</v>
      </c>
      <c r="O47" s="29"/>
      <c r="P47" s="29"/>
    </row>
    <row r="48" spans="5:16" s="30" customFormat="1" x14ac:dyDescent="0.25">
      <c r="E48" s="448" t="s">
        <v>137</v>
      </c>
      <c r="F48" s="452">
        <v>85</v>
      </c>
      <c r="G48" s="450">
        <v>230000</v>
      </c>
      <c r="H48" s="643">
        <v>230000</v>
      </c>
      <c r="I48" s="680">
        <v>1025065.82</v>
      </c>
      <c r="J48" s="598">
        <f t="shared" si="5"/>
        <v>0.22437583569023892</v>
      </c>
      <c r="K48" s="691">
        <f t="shared" si="2"/>
        <v>0.22437583569023892</v>
      </c>
      <c r="L48" s="450">
        <v>19334950</v>
      </c>
      <c r="M48" s="472">
        <f t="shared" si="4"/>
        <v>19.071946033670308</v>
      </c>
      <c r="N48" s="516">
        <f t="shared" si="3"/>
        <v>813.511987017102</v>
      </c>
      <c r="O48" s="29"/>
      <c r="P48" s="29"/>
    </row>
    <row r="49" spans="5:16" s="30" customFormat="1" x14ac:dyDescent="0.25">
      <c r="E49" s="448" t="s">
        <v>137</v>
      </c>
      <c r="F49" s="452">
        <v>51</v>
      </c>
      <c r="G49" s="450">
        <v>230000</v>
      </c>
      <c r="H49" s="643">
        <v>230000</v>
      </c>
      <c r="I49" s="680">
        <v>1025065.82</v>
      </c>
      <c r="J49" s="598">
        <f t="shared" si="5"/>
        <v>0.22437583569023892</v>
      </c>
      <c r="K49" s="691">
        <f t="shared" si="2"/>
        <v>0.22437583569023892</v>
      </c>
      <c r="L49" s="450">
        <v>11600970</v>
      </c>
      <c r="M49" s="472">
        <f t="shared" si="4"/>
        <v>11.443167620202185</v>
      </c>
      <c r="N49" s="516">
        <f t="shared" si="3"/>
        <v>824.95515463730419</v>
      </c>
      <c r="O49" s="29"/>
      <c r="P49" s="29"/>
    </row>
    <row r="50" spans="5:16" s="30" customFormat="1" x14ac:dyDescent="0.25">
      <c r="E50" s="448" t="s">
        <v>137</v>
      </c>
      <c r="F50" s="452">
        <v>100</v>
      </c>
      <c r="G50" s="450">
        <v>230000</v>
      </c>
      <c r="H50" s="643">
        <v>230000</v>
      </c>
      <c r="I50" s="680">
        <v>1025065.82</v>
      </c>
      <c r="J50" s="598">
        <f t="shared" si="5"/>
        <v>0.22437583569023892</v>
      </c>
      <c r="K50" s="691">
        <f t="shared" si="2"/>
        <v>0.22437583569023892</v>
      </c>
      <c r="L50" s="450">
        <v>22747000</v>
      </c>
      <c r="M50" s="472">
        <f t="shared" si="4"/>
        <v>22.437583569023893</v>
      </c>
      <c r="N50" s="516">
        <f t="shared" si="3"/>
        <v>847.39273820632809</v>
      </c>
      <c r="O50" s="29"/>
      <c r="P50" s="29"/>
    </row>
    <row r="51" spans="5:16" s="30" customFormat="1" x14ac:dyDescent="0.25">
      <c r="E51" s="448" t="s">
        <v>137</v>
      </c>
      <c r="F51" s="452">
        <v>6</v>
      </c>
      <c r="G51" s="450">
        <v>230000</v>
      </c>
      <c r="H51" s="643">
        <v>230000</v>
      </c>
      <c r="I51" s="680">
        <v>1025065.82</v>
      </c>
      <c r="J51" s="598">
        <f t="shared" si="5"/>
        <v>0.22437583569023892</v>
      </c>
      <c r="K51" s="691">
        <f t="shared" si="2"/>
        <v>0.22437583569023892</v>
      </c>
      <c r="L51" s="450">
        <v>1364820</v>
      </c>
      <c r="M51" s="472">
        <f t="shared" si="4"/>
        <v>1.3462550141414336</v>
      </c>
      <c r="N51" s="516">
        <f t="shared" si="3"/>
        <v>848.73899322046952</v>
      </c>
      <c r="O51" s="29"/>
      <c r="P51" s="29"/>
    </row>
    <row r="52" spans="5:16" s="30" customFormat="1" x14ac:dyDescent="0.25">
      <c r="E52" s="448" t="s">
        <v>137</v>
      </c>
      <c r="F52" s="452">
        <v>24</v>
      </c>
      <c r="G52" s="450">
        <v>230000</v>
      </c>
      <c r="H52" s="643">
        <v>230000</v>
      </c>
      <c r="I52" s="680">
        <v>1025065.82</v>
      </c>
      <c r="J52" s="598">
        <f t="shared" si="5"/>
        <v>0.22437583569023892</v>
      </c>
      <c r="K52" s="691">
        <f t="shared" si="2"/>
        <v>0.22437583569023892</v>
      </c>
      <c r="L52" s="450">
        <v>5459280</v>
      </c>
      <c r="M52" s="472">
        <f t="shared" si="4"/>
        <v>5.3850200565657342</v>
      </c>
      <c r="N52" s="516">
        <f t="shared" si="3"/>
        <v>854.12401327703526</v>
      </c>
      <c r="O52" s="29"/>
      <c r="P52" s="29"/>
    </row>
    <row r="53" spans="5:16" s="30" customFormat="1" x14ac:dyDescent="0.25">
      <c r="E53" s="448" t="s">
        <v>138</v>
      </c>
      <c r="F53" s="452">
        <v>290</v>
      </c>
      <c r="G53" s="450">
        <v>230000</v>
      </c>
      <c r="H53" s="643">
        <v>230000</v>
      </c>
      <c r="I53" s="680">
        <v>1305293.44</v>
      </c>
      <c r="J53" s="598">
        <f t="shared" si="5"/>
        <v>0.17620558944967962</v>
      </c>
      <c r="K53" s="691">
        <f t="shared" si="2"/>
        <v>0.17620558944967962</v>
      </c>
      <c r="L53" s="450">
        <v>65966300</v>
      </c>
      <c r="M53" s="472">
        <f t="shared" si="4"/>
        <v>51.099620940407092</v>
      </c>
      <c r="N53" s="516">
        <f t="shared" si="3"/>
        <v>905.2236342174424</v>
      </c>
      <c r="O53" s="29"/>
      <c r="P53" s="29"/>
    </row>
    <row r="54" spans="5:16" s="30" customFormat="1" x14ac:dyDescent="0.25">
      <c r="E54" s="448" t="s">
        <v>138</v>
      </c>
      <c r="F54" s="452">
        <v>12</v>
      </c>
      <c r="G54" s="450">
        <v>230000</v>
      </c>
      <c r="H54" s="643">
        <v>230000</v>
      </c>
      <c r="I54" s="680">
        <v>1305293.44</v>
      </c>
      <c r="J54" s="598">
        <f t="shared" si="5"/>
        <v>0.17620558944967962</v>
      </c>
      <c r="K54" s="691">
        <f t="shared" si="2"/>
        <v>0.17620558944967962</v>
      </c>
      <c r="L54" s="450">
        <v>2729640</v>
      </c>
      <c r="M54" s="472">
        <f t="shared" si="4"/>
        <v>2.1144670733961553</v>
      </c>
      <c r="N54" s="516">
        <f t="shared" si="3"/>
        <v>907.33810129083849</v>
      </c>
      <c r="O54" s="29"/>
      <c r="P54" s="29"/>
    </row>
    <row r="55" spans="5:16" s="30" customFormat="1" x14ac:dyDescent="0.25">
      <c r="E55" s="448" t="s">
        <v>138</v>
      </c>
      <c r="F55" s="452">
        <v>25</v>
      </c>
      <c r="G55" s="450">
        <v>230000</v>
      </c>
      <c r="H55" s="643">
        <v>230000</v>
      </c>
      <c r="I55" s="680">
        <v>1305293.44</v>
      </c>
      <c r="J55" s="598">
        <f t="shared" si="5"/>
        <v>0.17620558944967962</v>
      </c>
      <c r="K55" s="691">
        <f t="shared" si="2"/>
        <v>0.17620558944967962</v>
      </c>
      <c r="L55" s="450">
        <v>5686750</v>
      </c>
      <c r="M55" s="472">
        <f t="shared" si="4"/>
        <v>4.4051397362419902</v>
      </c>
      <c r="N55" s="516">
        <f t="shared" si="3"/>
        <v>911.74324102708044</v>
      </c>
      <c r="O55" s="29"/>
      <c r="P55" s="29"/>
    </row>
    <row r="56" spans="5:16" s="30" customFormat="1" x14ac:dyDescent="0.25">
      <c r="E56" s="448" t="s">
        <v>138</v>
      </c>
      <c r="F56" s="452">
        <v>10</v>
      </c>
      <c r="G56" s="450">
        <v>230000</v>
      </c>
      <c r="H56" s="643">
        <v>230000</v>
      </c>
      <c r="I56" s="680">
        <v>1305293.44</v>
      </c>
      <c r="J56" s="598">
        <f t="shared" si="5"/>
        <v>0.17620558944967962</v>
      </c>
      <c r="K56" s="691">
        <f t="shared" si="2"/>
        <v>0.17620558944967962</v>
      </c>
      <c r="L56" s="450">
        <v>2274700</v>
      </c>
      <c r="M56" s="472">
        <f t="shared" si="4"/>
        <v>1.7620558944967963</v>
      </c>
      <c r="N56" s="516">
        <f t="shared" si="3"/>
        <v>913.50529692157727</v>
      </c>
      <c r="O56" s="29"/>
      <c r="P56" s="29"/>
    </row>
    <row r="57" spans="5:16" s="30" customFormat="1" x14ac:dyDescent="0.25">
      <c r="E57" s="448" t="s">
        <v>138</v>
      </c>
      <c r="F57" s="452">
        <v>57</v>
      </c>
      <c r="G57" s="450">
        <v>230000</v>
      </c>
      <c r="H57" s="643">
        <v>230000</v>
      </c>
      <c r="I57" s="680">
        <v>1305293.44</v>
      </c>
      <c r="J57" s="598">
        <f t="shared" si="5"/>
        <v>0.17620558944967962</v>
      </c>
      <c r="K57" s="691">
        <f t="shared" si="2"/>
        <v>0.17620558944967962</v>
      </c>
      <c r="L57" s="450">
        <v>12965790</v>
      </c>
      <c r="M57" s="472">
        <f t="shared" si="4"/>
        <v>10.043718598631738</v>
      </c>
      <c r="N57" s="516">
        <f t="shared" si="3"/>
        <v>923.54901552020897</v>
      </c>
      <c r="O57" s="29"/>
      <c r="P57" s="29"/>
    </row>
    <row r="58" spans="5:16" s="30" customFormat="1" x14ac:dyDescent="0.25">
      <c r="E58" s="448" t="s">
        <v>140</v>
      </c>
      <c r="F58" s="452">
        <v>977</v>
      </c>
      <c r="G58" s="450">
        <v>215000</v>
      </c>
      <c r="H58" s="643">
        <v>225000</v>
      </c>
      <c r="I58" s="681">
        <v>1135074.29</v>
      </c>
      <c r="J58" s="599">
        <f t="shared" si="5"/>
        <v>0.18941491485988993</v>
      </c>
      <c r="K58" s="677">
        <f t="shared" si="2"/>
        <v>0.19822491089988478</v>
      </c>
      <c r="L58" s="450">
        <v>207744395</v>
      </c>
      <c r="M58" s="472">
        <f t="shared" si="4"/>
        <v>185.05837181811245</v>
      </c>
      <c r="N58" s="517">
        <f t="shared" si="3"/>
        <v>1108.6073873383214</v>
      </c>
      <c r="O58" s="29"/>
      <c r="P58" s="29"/>
    </row>
    <row r="59" spans="5:16" s="30" customFormat="1" x14ac:dyDescent="0.25">
      <c r="E59" s="448" t="s">
        <v>140</v>
      </c>
      <c r="F59" s="452">
        <v>5</v>
      </c>
      <c r="G59" s="450">
        <v>215000</v>
      </c>
      <c r="H59" s="643">
        <v>225000</v>
      </c>
      <c r="I59" s="681">
        <v>1135074.29</v>
      </c>
      <c r="J59" s="598">
        <f t="shared" si="5"/>
        <v>0.18941491485988993</v>
      </c>
      <c r="K59" s="691">
        <f t="shared" si="2"/>
        <v>0.19822491089988478</v>
      </c>
      <c r="L59" s="450">
        <v>1063175</v>
      </c>
      <c r="M59" s="472">
        <f t="shared" si="4"/>
        <v>0.94707457429944963</v>
      </c>
      <c r="N59" s="517">
        <f t="shared" si="3"/>
        <v>1109.5544619126208</v>
      </c>
      <c r="O59" s="29"/>
      <c r="P59" s="29"/>
    </row>
    <row r="60" spans="5:16" s="30" customFormat="1" x14ac:dyDescent="0.25">
      <c r="E60" s="508" t="s">
        <v>141</v>
      </c>
      <c r="F60" s="509">
        <v>10</v>
      </c>
      <c r="G60" s="510">
        <v>223000</v>
      </c>
      <c r="H60" s="643">
        <v>225000</v>
      </c>
      <c r="I60" s="680">
        <v>1135074.29</v>
      </c>
      <c r="J60" s="598">
        <f t="shared" si="5"/>
        <v>0.19646291169188582</v>
      </c>
      <c r="K60" s="691">
        <f t="shared" si="2"/>
        <v>0.19822491089988478</v>
      </c>
      <c r="L60" s="510">
        <v>2205470</v>
      </c>
      <c r="M60" s="472">
        <f t="shared" si="4"/>
        <v>1.9646291169188581</v>
      </c>
      <c r="N60" s="517">
        <f t="shared" si="3"/>
        <v>1111.5190910295396</v>
      </c>
      <c r="O60" s="29"/>
      <c r="P60" s="29"/>
    </row>
    <row r="61" spans="5:16" s="30" customFormat="1" x14ac:dyDescent="0.25">
      <c r="E61" s="508" t="s">
        <v>142</v>
      </c>
      <c r="F61" s="509">
        <v>16</v>
      </c>
      <c r="G61" s="510">
        <v>225000</v>
      </c>
      <c r="H61" s="643">
        <v>210000</v>
      </c>
      <c r="I61" s="680">
        <v>1068031.82</v>
      </c>
      <c r="J61" s="598">
        <f t="shared" si="5"/>
        <v>0.21066788066295628</v>
      </c>
      <c r="K61" s="691">
        <f t="shared" si="2"/>
        <v>0.19662335528542585</v>
      </c>
      <c r="L61" s="510">
        <v>3560400</v>
      </c>
      <c r="M61" s="472">
        <f t="shared" si="4"/>
        <v>3.3706860906073004</v>
      </c>
      <c r="N61" s="517">
        <f t="shared" si="3"/>
        <v>1114.8897771201468</v>
      </c>
      <c r="O61" s="29"/>
      <c r="P61" s="29"/>
    </row>
    <row r="62" spans="5:16" s="30" customFormat="1" x14ac:dyDescent="0.25">
      <c r="E62" s="508" t="s">
        <v>142</v>
      </c>
      <c r="F62" s="509">
        <v>170</v>
      </c>
      <c r="G62" s="510">
        <v>225000</v>
      </c>
      <c r="H62" s="643">
        <v>210000</v>
      </c>
      <c r="I62" s="680">
        <v>1068031.82</v>
      </c>
      <c r="J62" s="598">
        <f t="shared" si="5"/>
        <v>0.21066788066295628</v>
      </c>
      <c r="K62" s="691">
        <f t="shared" si="2"/>
        <v>0.19662335528542585</v>
      </c>
      <c r="L62" s="510">
        <v>37829250</v>
      </c>
      <c r="M62" s="472">
        <f t="shared" si="4"/>
        <v>35.813539712702564</v>
      </c>
      <c r="N62" s="517">
        <f t="shared" si="3"/>
        <v>1150.7033168328494</v>
      </c>
      <c r="O62" s="29"/>
      <c r="P62" s="29"/>
    </row>
    <row r="63" spans="5:16" s="30" customFormat="1" x14ac:dyDescent="0.25">
      <c r="E63" s="508" t="s">
        <v>142</v>
      </c>
      <c r="F63" s="509">
        <v>30</v>
      </c>
      <c r="G63" s="510">
        <v>225000</v>
      </c>
      <c r="H63" s="643">
        <v>210000</v>
      </c>
      <c r="I63" s="680">
        <v>1068031.82</v>
      </c>
      <c r="J63" s="598">
        <f t="shared" si="5"/>
        <v>0.21066788066295628</v>
      </c>
      <c r="K63" s="691">
        <f t="shared" si="2"/>
        <v>0.19662335528542585</v>
      </c>
      <c r="L63" s="510">
        <v>6675750</v>
      </c>
      <c r="M63" s="472">
        <f t="shared" si="4"/>
        <v>6.3200364198886883</v>
      </c>
      <c r="N63" s="517">
        <f t="shared" si="3"/>
        <v>1157.0233532527382</v>
      </c>
      <c r="O63" s="29"/>
      <c r="P63" s="29"/>
    </row>
    <row r="64" spans="5:16" s="30" customFormat="1" x14ac:dyDescent="0.25">
      <c r="E64" s="508" t="s">
        <v>142</v>
      </c>
      <c r="F64" s="509">
        <v>217</v>
      </c>
      <c r="G64" s="510">
        <v>225000</v>
      </c>
      <c r="H64" s="643">
        <v>210000</v>
      </c>
      <c r="I64" s="680">
        <v>1068031.82</v>
      </c>
      <c r="J64" s="598">
        <f t="shared" si="5"/>
        <v>0.21066788066295628</v>
      </c>
      <c r="K64" s="691">
        <f t="shared" si="2"/>
        <v>0.19662335528542585</v>
      </c>
      <c r="L64" s="510">
        <v>48287925</v>
      </c>
      <c r="M64" s="472">
        <f t="shared" si="4"/>
        <v>45.714930103861512</v>
      </c>
      <c r="N64" s="517">
        <f t="shared" si="3"/>
        <v>1202.7382833565996</v>
      </c>
      <c r="O64" s="29"/>
      <c r="P64" s="29"/>
    </row>
    <row r="65" spans="5:14" s="30" customFormat="1" x14ac:dyDescent="0.25">
      <c r="E65" s="508" t="s">
        <v>142</v>
      </c>
      <c r="F65" s="509">
        <v>2</v>
      </c>
      <c r="G65" s="510">
        <v>225000</v>
      </c>
      <c r="H65" s="643">
        <v>210000</v>
      </c>
      <c r="I65" s="680">
        <v>1068031.82</v>
      </c>
      <c r="J65" s="598">
        <f t="shared" si="5"/>
        <v>0.21066788066295628</v>
      </c>
      <c r="K65" s="691">
        <f t="shared" si="2"/>
        <v>0.19662335528542585</v>
      </c>
      <c r="L65" s="510">
        <v>445050</v>
      </c>
      <c r="M65" s="472">
        <f t="shared" si="4"/>
        <v>0.42133576132591255</v>
      </c>
      <c r="N65" s="517">
        <f t="shared" si="3"/>
        <v>1203.1596191179256</v>
      </c>
    </row>
    <row r="66" spans="5:14" s="30" customFormat="1" x14ac:dyDescent="0.25">
      <c r="E66" s="508" t="s">
        <v>142</v>
      </c>
      <c r="F66" s="509">
        <v>45</v>
      </c>
      <c r="G66" s="510">
        <v>225000</v>
      </c>
      <c r="H66" s="643">
        <v>210000</v>
      </c>
      <c r="I66" s="680">
        <v>1068031.82</v>
      </c>
      <c r="J66" s="598">
        <f t="shared" si="5"/>
        <v>0.21066788066295628</v>
      </c>
      <c r="K66" s="691">
        <f t="shared" si="2"/>
        <v>0.19662335528542585</v>
      </c>
      <c r="L66" s="510">
        <v>10013625</v>
      </c>
      <c r="M66" s="472">
        <f t="shared" ref="M66:M102" si="6">F66*J66</f>
        <v>9.4800546298330328</v>
      </c>
      <c r="N66" s="517">
        <f t="shared" si="3"/>
        <v>1212.6396737477585</v>
      </c>
    </row>
    <row r="67" spans="5:14" s="30" customFormat="1" x14ac:dyDescent="0.25">
      <c r="E67" s="448" t="s">
        <v>143</v>
      </c>
      <c r="F67" s="452">
        <v>502</v>
      </c>
      <c r="G67" s="450">
        <v>215000</v>
      </c>
      <c r="H67" s="643">
        <v>210000</v>
      </c>
      <c r="I67" s="680">
        <v>1050833.77</v>
      </c>
      <c r="J67" s="599">
        <f t="shared" si="5"/>
        <v>0.20459943916724335</v>
      </c>
      <c r="K67" s="677">
        <f t="shared" ref="K67:K130" si="7">H67/I67</f>
        <v>0.19984131267498187</v>
      </c>
      <c r="L67" s="450">
        <v>106742770</v>
      </c>
      <c r="M67" s="472">
        <f t="shared" si="6"/>
        <v>102.70891846195616</v>
      </c>
      <c r="N67" s="517">
        <f t="shared" si="3"/>
        <v>1315.3485922097148</v>
      </c>
    </row>
    <row r="68" spans="5:14" s="30" customFormat="1" x14ac:dyDescent="0.25">
      <c r="E68" s="448" t="s">
        <v>143</v>
      </c>
      <c r="F68" s="452">
        <v>440</v>
      </c>
      <c r="G68" s="450">
        <v>215000</v>
      </c>
      <c r="H68" s="643">
        <v>210000</v>
      </c>
      <c r="I68" s="680">
        <v>1050833.77</v>
      </c>
      <c r="J68" s="453">
        <f t="shared" si="5"/>
        <v>0.20459943916724335</v>
      </c>
      <c r="K68" s="688">
        <f t="shared" si="7"/>
        <v>0.19984131267498187</v>
      </c>
      <c r="L68" s="450">
        <v>93559400</v>
      </c>
      <c r="M68" s="472">
        <f t="shared" si="6"/>
        <v>90.023753233587072</v>
      </c>
      <c r="N68" s="517">
        <f t="shared" ref="N68:N132" si="8">N67+M68</f>
        <v>1405.3723454433018</v>
      </c>
    </row>
    <row r="69" spans="5:14" s="30" customFormat="1" x14ac:dyDescent="0.25">
      <c r="E69" s="448" t="s">
        <v>143</v>
      </c>
      <c r="F69" s="452">
        <v>29</v>
      </c>
      <c r="G69" s="450">
        <v>215000</v>
      </c>
      <c r="H69" s="643">
        <v>210000</v>
      </c>
      <c r="I69" s="680">
        <v>1050833.77</v>
      </c>
      <c r="J69" s="453">
        <f t="shared" si="5"/>
        <v>0.20459943916724335</v>
      </c>
      <c r="K69" s="688">
        <f t="shared" si="7"/>
        <v>0.19984131267498187</v>
      </c>
      <c r="L69" s="450">
        <v>6166415</v>
      </c>
      <c r="M69" s="472">
        <f t="shared" si="6"/>
        <v>5.9333837358500574</v>
      </c>
      <c r="N69" s="517">
        <f t="shared" si="8"/>
        <v>1411.305729179152</v>
      </c>
    </row>
    <row r="70" spans="5:14" s="30" customFormat="1" x14ac:dyDescent="0.25">
      <c r="E70" s="448" t="s">
        <v>143</v>
      </c>
      <c r="F70" s="452">
        <v>26</v>
      </c>
      <c r="G70" s="450">
        <v>215000</v>
      </c>
      <c r="H70" s="643">
        <v>210000</v>
      </c>
      <c r="I70" s="680">
        <v>1050833.77</v>
      </c>
      <c r="J70" s="453">
        <f t="shared" si="5"/>
        <v>0.20459943916724335</v>
      </c>
      <c r="K70" s="688">
        <f t="shared" si="7"/>
        <v>0.19984131267498187</v>
      </c>
      <c r="L70" s="450">
        <v>5528510</v>
      </c>
      <c r="M70" s="472">
        <f t="shared" si="6"/>
        <v>5.3195854183483275</v>
      </c>
      <c r="N70" s="517">
        <f t="shared" si="8"/>
        <v>1416.6253145975004</v>
      </c>
    </row>
    <row r="71" spans="5:14" s="41" customFormat="1" x14ac:dyDescent="0.25">
      <c r="E71" s="508" t="s">
        <v>144</v>
      </c>
      <c r="F71" s="509">
        <v>77</v>
      </c>
      <c r="G71" s="510">
        <v>215000</v>
      </c>
      <c r="H71" s="643">
        <v>200000</v>
      </c>
      <c r="I71" s="681">
        <v>100143.81</v>
      </c>
      <c r="J71" s="599">
        <f t="shared" si="5"/>
        <v>2.1469125250976573</v>
      </c>
      <c r="K71" s="677">
        <f t="shared" si="7"/>
        <v>1.997127930323402</v>
      </c>
      <c r="L71" s="510">
        <v>16372895</v>
      </c>
      <c r="M71" s="518">
        <f t="shared" si="6"/>
        <v>165.31226443251961</v>
      </c>
      <c r="N71" s="519">
        <f t="shared" si="8"/>
        <v>1581.9375790300201</v>
      </c>
    </row>
    <row r="72" spans="5:14" s="41" customFormat="1" x14ac:dyDescent="0.25">
      <c r="E72" s="508" t="s">
        <v>144</v>
      </c>
      <c r="F72" s="509">
        <v>500</v>
      </c>
      <c r="G72" s="510">
        <v>215000</v>
      </c>
      <c r="H72" s="643">
        <v>200000</v>
      </c>
      <c r="I72" s="681">
        <v>100143.81</v>
      </c>
      <c r="J72" s="445">
        <f t="shared" si="5"/>
        <v>2.1469125250976573</v>
      </c>
      <c r="K72" s="689">
        <f t="shared" si="7"/>
        <v>1.997127930323402</v>
      </c>
      <c r="L72" s="510">
        <v>106317500</v>
      </c>
      <c r="M72" s="520">
        <f t="shared" si="6"/>
        <v>1073.4562625488286</v>
      </c>
      <c r="N72" s="519">
        <f t="shared" si="8"/>
        <v>2655.3938415788489</v>
      </c>
    </row>
    <row r="73" spans="5:14" s="41" customFormat="1" x14ac:dyDescent="0.25">
      <c r="E73" s="508" t="s">
        <v>144</v>
      </c>
      <c r="F73" s="509">
        <v>10</v>
      </c>
      <c r="G73" s="510">
        <v>215000</v>
      </c>
      <c r="H73" s="643">
        <v>200000</v>
      </c>
      <c r="I73" s="681">
        <v>100143.81</v>
      </c>
      <c r="J73" s="445">
        <f t="shared" si="5"/>
        <v>2.1469125250976573</v>
      </c>
      <c r="K73" s="689">
        <f t="shared" si="7"/>
        <v>1.997127930323402</v>
      </c>
      <c r="L73" s="510">
        <v>2126350</v>
      </c>
      <c r="M73" s="520">
        <f t="shared" si="6"/>
        <v>21.469125250976575</v>
      </c>
      <c r="N73" s="519">
        <f t="shared" si="8"/>
        <v>2676.8629668298254</v>
      </c>
    </row>
    <row r="74" spans="5:14" s="41" customFormat="1" x14ac:dyDescent="0.25">
      <c r="E74" s="508" t="s">
        <v>144</v>
      </c>
      <c r="F74" s="509">
        <v>22</v>
      </c>
      <c r="G74" s="510">
        <v>215000</v>
      </c>
      <c r="H74" s="643">
        <v>200000</v>
      </c>
      <c r="I74" s="681">
        <v>100143.81</v>
      </c>
      <c r="J74" s="445">
        <f t="shared" si="5"/>
        <v>2.1469125250976573</v>
      </c>
      <c r="K74" s="689">
        <f t="shared" si="7"/>
        <v>1.997127930323402</v>
      </c>
      <c r="L74" s="510">
        <v>4677970</v>
      </c>
      <c r="M74" s="520">
        <f t="shared" si="6"/>
        <v>47.232075552148459</v>
      </c>
      <c r="N74" s="519">
        <f t="shared" si="8"/>
        <v>2724.0950423819741</v>
      </c>
    </row>
    <row r="75" spans="5:14" s="41" customFormat="1" x14ac:dyDescent="0.25">
      <c r="E75" s="508" t="s">
        <v>144</v>
      </c>
      <c r="F75" s="509">
        <v>22</v>
      </c>
      <c r="G75" s="510">
        <v>215000</v>
      </c>
      <c r="H75" s="643">
        <v>200000</v>
      </c>
      <c r="I75" s="681">
        <v>100143.81</v>
      </c>
      <c r="J75" s="445">
        <f t="shared" si="5"/>
        <v>2.1469125250976573</v>
      </c>
      <c r="K75" s="689">
        <f t="shared" si="7"/>
        <v>1.997127930323402</v>
      </c>
      <c r="L75" s="510">
        <v>4677970</v>
      </c>
      <c r="M75" s="520">
        <f t="shared" si="6"/>
        <v>47.232075552148459</v>
      </c>
      <c r="N75" s="519">
        <f t="shared" si="8"/>
        <v>2771.3271179341227</v>
      </c>
    </row>
    <row r="76" spans="5:14" s="41" customFormat="1" x14ac:dyDescent="0.25">
      <c r="E76" s="508" t="s">
        <v>145</v>
      </c>
      <c r="F76" s="509">
        <v>5</v>
      </c>
      <c r="G76" s="510">
        <v>205000</v>
      </c>
      <c r="H76" s="643">
        <v>190000</v>
      </c>
      <c r="I76" s="681">
        <v>100143.81</v>
      </c>
      <c r="J76" s="445">
        <f t="shared" si="5"/>
        <v>2.0470561285814872</v>
      </c>
      <c r="K76" s="689">
        <f t="shared" si="7"/>
        <v>1.8972715338072319</v>
      </c>
      <c r="L76" s="510">
        <v>1013725</v>
      </c>
      <c r="M76" s="520">
        <f t="shared" si="6"/>
        <v>10.235280642907437</v>
      </c>
      <c r="N76" s="519">
        <f t="shared" si="8"/>
        <v>2781.5623985770303</v>
      </c>
    </row>
    <row r="77" spans="5:14" s="41" customFormat="1" x14ac:dyDescent="0.25">
      <c r="E77" s="508" t="s">
        <v>146</v>
      </c>
      <c r="F77" s="509">
        <v>5</v>
      </c>
      <c r="G77" s="510">
        <v>200000</v>
      </c>
      <c r="H77" s="643">
        <v>200000</v>
      </c>
      <c r="I77" s="680">
        <v>980329.71</v>
      </c>
      <c r="J77" s="599">
        <f t="shared" si="5"/>
        <v>0.20401299477091234</v>
      </c>
      <c r="K77" s="677">
        <f t="shared" si="7"/>
        <v>0.20401299477091234</v>
      </c>
      <c r="L77" s="510">
        <v>989000</v>
      </c>
      <c r="M77" s="520">
        <f t="shared" si="6"/>
        <v>1.0200649738545617</v>
      </c>
      <c r="N77" s="519">
        <f t="shared" si="8"/>
        <v>2782.5824635508848</v>
      </c>
    </row>
    <row r="78" spans="5:14" s="41" customFormat="1" x14ac:dyDescent="0.25">
      <c r="E78" s="508" t="s">
        <v>146</v>
      </c>
      <c r="F78" s="509">
        <v>50</v>
      </c>
      <c r="G78" s="510">
        <v>200000</v>
      </c>
      <c r="H78" s="643">
        <v>200000</v>
      </c>
      <c r="I78" s="680">
        <v>980329.71</v>
      </c>
      <c r="J78" s="445">
        <f t="shared" si="5"/>
        <v>0.20401299477091234</v>
      </c>
      <c r="K78" s="689">
        <f t="shared" si="7"/>
        <v>0.20401299477091234</v>
      </c>
      <c r="L78" s="510">
        <v>9890000</v>
      </c>
      <c r="M78" s="520">
        <f t="shared" si="6"/>
        <v>10.200649738545616</v>
      </c>
      <c r="N78" s="519">
        <f t="shared" si="8"/>
        <v>2792.7831132894303</v>
      </c>
    </row>
    <row r="79" spans="5:14" s="41" customFormat="1" x14ac:dyDescent="0.25">
      <c r="E79" s="508" t="s">
        <v>146</v>
      </c>
      <c r="F79" s="509">
        <v>247</v>
      </c>
      <c r="G79" s="510">
        <v>200000</v>
      </c>
      <c r="H79" s="643">
        <v>200000</v>
      </c>
      <c r="I79" s="680">
        <v>980329.71</v>
      </c>
      <c r="J79" s="445">
        <f t="shared" si="5"/>
        <v>0.20401299477091234</v>
      </c>
      <c r="K79" s="689">
        <f t="shared" si="7"/>
        <v>0.20401299477091234</v>
      </c>
      <c r="L79" s="510">
        <v>48856600</v>
      </c>
      <c r="M79" s="520">
        <f t="shared" si="6"/>
        <v>50.391209708415346</v>
      </c>
      <c r="N79" s="519">
        <f t="shared" si="8"/>
        <v>2843.1743229978456</v>
      </c>
    </row>
    <row r="80" spans="5:14" s="41" customFormat="1" x14ac:dyDescent="0.25">
      <c r="E80" s="508" t="s">
        <v>146</v>
      </c>
      <c r="F80" s="509">
        <v>5</v>
      </c>
      <c r="G80" s="510">
        <v>200000</v>
      </c>
      <c r="H80" s="643">
        <v>200000</v>
      </c>
      <c r="I80" s="680">
        <v>980329.71</v>
      </c>
      <c r="J80" s="445">
        <f t="shared" si="5"/>
        <v>0.20401299477091234</v>
      </c>
      <c r="K80" s="689">
        <f t="shared" si="7"/>
        <v>0.20401299477091234</v>
      </c>
      <c r="L80" s="510">
        <v>989000</v>
      </c>
      <c r="M80" s="520">
        <f t="shared" si="6"/>
        <v>1.0200649738545617</v>
      </c>
      <c r="N80" s="519">
        <f t="shared" si="8"/>
        <v>2844.1943879717001</v>
      </c>
    </row>
    <row r="81" spans="5:14" s="41" customFormat="1" x14ac:dyDescent="0.25">
      <c r="E81" s="508" t="s">
        <v>146</v>
      </c>
      <c r="F81" s="509">
        <v>183</v>
      </c>
      <c r="G81" s="510">
        <v>200000</v>
      </c>
      <c r="H81" s="643">
        <v>200000</v>
      </c>
      <c r="I81" s="680">
        <v>980329.71</v>
      </c>
      <c r="J81" s="445">
        <f t="shared" si="5"/>
        <v>0.20401299477091234</v>
      </c>
      <c r="K81" s="689">
        <f t="shared" si="7"/>
        <v>0.20401299477091234</v>
      </c>
      <c r="L81" s="510">
        <v>36197400</v>
      </c>
      <c r="M81" s="520">
        <f t="shared" si="6"/>
        <v>37.33437804307696</v>
      </c>
      <c r="N81" s="519">
        <f t="shared" si="8"/>
        <v>2881.5287660147769</v>
      </c>
    </row>
    <row r="82" spans="5:14" s="41" customFormat="1" x14ac:dyDescent="0.25">
      <c r="E82" s="448" t="s">
        <v>147</v>
      </c>
      <c r="F82" s="452">
        <v>31</v>
      </c>
      <c r="G82" s="450">
        <v>190000</v>
      </c>
      <c r="H82" s="643">
        <v>210000</v>
      </c>
      <c r="I82" s="682">
        <v>1103663.33</v>
      </c>
      <c r="J82" s="599">
        <f t="shared" si="5"/>
        <v>0.17215394843280693</v>
      </c>
      <c r="K82" s="677">
        <f t="shared" si="7"/>
        <v>0.19027541668889189</v>
      </c>
      <c r="L82" s="450">
        <v>5825210</v>
      </c>
      <c r="M82" s="520">
        <f t="shared" si="6"/>
        <v>5.336772401417015</v>
      </c>
      <c r="N82" s="519">
        <f t="shared" si="8"/>
        <v>2886.8655384161939</v>
      </c>
    </row>
    <row r="83" spans="5:14" s="41" customFormat="1" x14ac:dyDescent="0.25">
      <c r="E83" s="448" t="s">
        <v>147</v>
      </c>
      <c r="F83" s="452">
        <v>45</v>
      </c>
      <c r="G83" s="450">
        <v>190000</v>
      </c>
      <c r="H83" s="643">
        <v>210000</v>
      </c>
      <c r="I83" s="681">
        <v>1103663.33</v>
      </c>
      <c r="J83" s="445">
        <f t="shared" si="5"/>
        <v>0.17215394843280693</v>
      </c>
      <c r="K83" s="689">
        <f t="shared" si="7"/>
        <v>0.19027541668889189</v>
      </c>
      <c r="L83" s="450">
        <v>8455950</v>
      </c>
      <c r="M83" s="520">
        <f t="shared" si="6"/>
        <v>7.746927679476312</v>
      </c>
      <c r="N83" s="519">
        <f t="shared" si="8"/>
        <v>2894.6124660956702</v>
      </c>
    </row>
    <row r="84" spans="5:14" s="29" customFormat="1" x14ac:dyDescent="0.25">
      <c r="E84" s="448" t="s">
        <v>147</v>
      </c>
      <c r="F84" s="452">
        <v>28</v>
      </c>
      <c r="G84" s="450">
        <v>190000</v>
      </c>
      <c r="H84" s="643">
        <v>210000</v>
      </c>
      <c r="I84" s="680">
        <v>1103663.33</v>
      </c>
      <c r="J84" s="453">
        <f t="shared" si="5"/>
        <v>0.17215394843280693</v>
      </c>
      <c r="K84" s="688">
        <f t="shared" si="7"/>
        <v>0.19027541668889189</v>
      </c>
      <c r="L84" s="450">
        <v>5261480</v>
      </c>
      <c r="M84" s="472">
        <f t="shared" si="6"/>
        <v>4.8203105561185939</v>
      </c>
      <c r="N84" s="517">
        <f t="shared" si="8"/>
        <v>2899.432776651789</v>
      </c>
    </row>
    <row r="85" spans="5:14" s="29" customFormat="1" x14ac:dyDescent="0.25">
      <c r="E85" s="448" t="s">
        <v>147</v>
      </c>
      <c r="F85" s="452">
        <v>2</v>
      </c>
      <c r="G85" s="450">
        <v>180000</v>
      </c>
      <c r="H85" s="643">
        <v>210000</v>
      </c>
      <c r="I85" s="680">
        <v>1103663.33</v>
      </c>
      <c r="J85" s="453">
        <f t="shared" si="5"/>
        <v>0.16309321430476448</v>
      </c>
      <c r="K85" s="688">
        <f t="shared" si="7"/>
        <v>0.19027541668889189</v>
      </c>
      <c r="L85" s="450">
        <v>356040</v>
      </c>
      <c r="M85" s="472">
        <f t="shared" si="6"/>
        <v>0.32618642860952896</v>
      </c>
      <c r="N85" s="517">
        <f t="shared" si="8"/>
        <v>2899.7589630803986</v>
      </c>
    </row>
    <row r="86" spans="5:14" s="29" customFormat="1" x14ac:dyDescent="0.25">
      <c r="E86" s="448" t="s">
        <v>147</v>
      </c>
      <c r="F86" s="452">
        <v>3</v>
      </c>
      <c r="G86" s="450">
        <v>180000</v>
      </c>
      <c r="H86" s="643">
        <v>210000</v>
      </c>
      <c r="I86" s="680">
        <v>1103663.33</v>
      </c>
      <c r="J86" s="453">
        <f t="shared" si="5"/>
        <v>0.16309321430476448</v>
      </c>
      <c r="K86" s="688">
        <f t="shared" si="7"/>
        <v>0.19027541668889189</v>
      </c>
      <c r="L86" s="450">
        <v>534060</v>
      </c>
      <c r="M86" s="472">
        <f t="shared" si="6"/>
        <v>0.48927964291429343</v>
      </c>
      <c r="N86" s="517">
        <f t="shared" si="8"/>
        <v>2900.2482427233131</v>
      </c>
    </row>
    <row r="87" spans="5:14" s="29" customFormat="1" x14ac:dyDescent="0.25">
      <c r="E87" s="448" t="s">
        <v>147</v>
      </c>
      <c r="F87" s="452">
        <v>20</v>
      </c>
      <c r="G87" s="450">
        <v>180000</v>
      </c>
      <c r="H87" s="643">
        <v>210000</v>
      </c>
      <c r="I87" s="680">
        <v>1103663.33</v>
      </c>
      <c r="J87" s="453">
        <f t="shared" si="5"/>
        <v>0.16309321430476448</v>
      </c>
      <c r="K87" s="688">
        <f t="shared" si="7"/>
        <v>0.19027541668889189</v>
      </c>
      <c r="L87" s="450">
        <v>3560400</v>
      </c>
      <c r="M87" s="472">
        <f t="shared" si="6"/>
        <v>3.2618642860952898</v>
      </c>
      <c r="N87" s="517">
        <f t="shared" si="8"/>
        <v>2903.5101070094083</v>
      </c>
    </row>
    <row r="88" spans="5:14" s="30" customFormat="1" x14ac:dyDescent="0.25">
      <c r="E88" s="448" t="s">
        <v>147</v>
      </c>
      <c r="F88" s="452">
        <v>50</v>
      </c>
      <c r="G88" s="450">
        <v>180000</v>
      </c>
      <c r="H88" s="643">
        <v>210000</v>
      </c>
      <c r="I88" s="680">
        <v>1103663.33</v>
      </c>
      <c r="J88" s="453">
        <f>G88/I88</f>
        <v>0.16309321430476448</v>
      </c>
      <c r="K88" s="688">
        <f t="shared" si="7"/>
        <v>0.19027541668889189</v>
      </c>
      <c r="L88" s="450">
        <v>8901000</v>
      </c>
      <c r="M88" s="472">
        <f t="shared" si="6"/>
        <v>8.154660715238224</v>
      </c>
      <c r="N88" s="517">
        <f t="shared" si="8"/>
        <v>2911.6647677246465</v>
      </c>
    </row>
    <row r="89" spans="5:14" s="30" customFormat="1" x14ac:dyDescent="0.25">
      <c r="E89" s="448" t="s">
        <v>150</v>
      </c>
      <c r="F89" s="452">
        <v>196</v>
      </c>
      <c r="G89" s="450">
        <v>199990</v>
      </c>
      <c r="H89" s="643">
        <v>210000</v>
      </c>
      <c r="I89" s="680">
        <v>998942.14</v>
      </c>
      <c r="J89" s="453">
        <f>G89/I89</f>
        <v>0.20020178546076753</v>
      </c>
      <c r="K89" s="688">
        <f t="shared" si="7"/>
        <v>0.21022238585309855</v>
      </c>
      <c r="L89" s="450">
        <v>38766861.560000002</v>
      </c>
      <c r="M89" s="472">
        <f t="shared" si="6"/>
        <v>39.239549950310433</v>
      </c>
      <c r="N89" s="517">
        <f t="shared" si="8"/>
        <v>2950.9043176749569</v>
      </c>
    </row>
    <row r="90" spans="5:14" s="30" customFormat="1" x14ac:dyDescent="0.25">
      <c r="E90" s="448" t="s">
        <v>212</v>
      </c>
      <c r="F90" s="452">
        <v>11</v>
      </c>
      <c r="G90" s="450">
        <v>200000</v>
      </c>
      <c r="H90" s="643">
        <v>185020</v>
      </c>
      <c r="I90" s="680">
        <v>1602038.88</v>
      </c>
      <c r="J90" s="599">
        <f t="shared" ref="J90:J153" si="9">G90/I90</f>
        <v>0.12484091522173295</v>
      </c>
      <c r="K90" s="677">
        <f t="shared" si="7"/>
        <v>0.11549033067162516</v>
      </c>
      <c r="L90" s="450">
        <v>2175800</v>
      </c>
      <c r="M90" s="472">
        <f t="shared" si="6"/>
        <v>1.3732500674390624</v>
      </c>
      <c r="N90" s="517">
        <f t="shared" si="8"/>
        <v>2952.2775677423961</v>
      </c>
    </row>
    <row r="91" spans="5:14" s="30" customFormat="1" x14ac:dyDescent="0.25">
      <c r="E91" s="448" t="s">
        <v>212</v>
      </c>
      <c r="F91" s="452">
        <v>10</v>
      </c>
      <c r="G91" s="450">
        <v>200000</v>
      </c>
      <c r="H91" s="643">
        <v>185020</v>
      </c>
      <c r="I91" s="680">
        <v>1602038.88</v>
      </c>
      <c r="J91" s="453">
        <f t="shared" si="9"/>
        <v>0.12484091522173295</v>
      </c>
      <c r="K91" s="688">
        <f t="shared" si="7"/>
        <v>0.11549033067162516</v>
      </c>
      <c r="L91" s="450">
        <v>1978000</v>
      </c>
      <c r="M91" s="472">
        <f t="shared" si="6"/>
        <v>1.2484091522173295</v>
      </c>
      <c r="N91" s="517">
        <f t="shared" si="8"/>
        <v>2953.5259768946134</v>
      </c>
    </row>
    <row r="92" spans="5:14" s="30" customFormat="1" x14ac:dyDescent="0.25">
      <c r="E92" s="448" t="s">
        <v>212</v>
      </c>
      <c r="F92" s="452">
        <v>15</v>
      </c>
      <c r="G92" s="450">
        <v>200000</v>
      </c>
      <c r="H92" s="643">
        <v>185020</v>
      </c>
      <c r="I92" s="680">
        <v>1602038.88</v>
      </c>
      <c r="J92" s="453">
        <f t="shared" si="9"/>
        <v>0.12484091522173295</v>
      </c>
      <c r="K92" s="688">
        <f t="shared" si="7"/>
        <v>0.11549033067162516</v>
      </c>
      <c r="L92" s="450">
        <v>2967000</v>
      </c>
      <c r="M92" s="472">
        <f t="shared" si="6"/>
        <v>1.8726137283259943</v>
      </c>
      <c r="N92" s="517">
        <f t="shared" si="8"/>
        <v>2955.3985906229395</v>
      </c>
    </row>
    <row r="93" spans="5:14" s="30" customFormat="1" x14ac:dyDescent="0.25">
      <c r="E93" s="448" t="s">
        <v>213</v>
      </c>
      <c r="F93" s="452">
        <v>100</v>
      </c>
      <c r="G93" s="450">
        <v>200000</v>
      </c>
      <c r="H93" s="643">
        <v>210000</v>
      </c>
      <c r="I93" s="680">
        <v>1660824.38</v>
      </c>
      <c r="J93" s="453">
        <f t="shared" si="9"/>
        <v>0.12042212434285196</v>
      </c>
      <c r="K93" s="688">
        <f t="shared" si="7"/>
        <v>0.12644323055999457</v>
      </c>
      <c r="L93" s="450">
        <v>19780000</v>
      </c>
      <c r="M93" s="472">
        <f t="shared" si="6"/>
        <v>12.042212434285195</v>
      </c>
      <c r="N93" s="517">
        <f t="shared" si="8"/>
        <v>2967.4408030572249</v>
      </c>
    </row>
    <row r="94" spans="5:14" s="30" customFormat="1" x14ac:dyDescent="0.25">
      <c r="E94" s="448" t="s">
        <v>213</v>
      </c>
      <c r="F94" s="452">
        <v>1</v>
      </c>
      <c r="G94" s="450">
        <v>208000</v>
      </c>
      <c r="H94" s="643">
        <v>210000</v>
      </c>
      <c r="I94" s="680">
        <v>1660824.38</v>
      </c>
      <c r="J94" s="453">
        <f t="shared" si="9"/>
        <v>0.12523900931656604</v>
      </c>
      <c r="K94" s="688">
        <f t="shared" si="7"/>
        <v>0.12644323055999457</v>
      </c>
      <c r="L94" s="450">
        <v>205712</v>
      </c>
      <c r="M94" s="472">
        <f t="shared" si="6"/>
        <v>0.12523900931656604</v>
      </c>
      <c r="N94" s="517">
        <f t="shared" si="8"/>
        <v>2967.5660420665413</v>
      </c>
    </row>
    <row r="95" spans="5:14" s="30" customFormat="1" x14ac:dyDescent="0.25">
      <c r="E95" s="448" t="s">
        <v>214</v>
      </c>
      <c r="F95" s="452">
        <v>7</v>
      </c>
      <c r="G95" s="450">
        <v>185020</v>
      </c>
      <c r="H95" s="643">
        <v>210000</v>
      </c>
      <c r="I95" s="680">
        <v>1660824.38</v>
      </c>
      <c r="J95" s="453">
        <f t="shared" si="9"/>
        <v>0.11140250722957235</v>
      </c>
      <c r="K95" s="688">
        <f t="shared" si="7"/>
        <v>0.12644323055999457</v>
      </c>
      <c r="L95" s="450">
        <v>1280893.4600000002</v>
      </c>
      <c r="M95" s="472">
        <f t="shared" si="6"/>
        <v>0.77981755060700642</v>
      </c>
      <c r="N95" s="517">
        <f t="shared" si="8"/>
        <v>2968.3458596171481</v>
      </c>
    </row>
    <row r="96" spans="5:14" s="30" customFormat="1" x14ac:dyDescent="0.25">
      <c r="E96" s="448" t="s">
        <v>214</v>
      </c>
      <c r="F96" s="452">
        <v>2</v>
      </c>
      <c r="G96" s="450">
        <v>185020</v>
      </c>
      <c r="H96" s="643">
        <v>210000</v>
      </c>
      <c r="I96" s="680">
        <v>1660824.38</v>
      </c>
      <c r="J96" s="453">
        <f t="shared" si="9"/>
        <v>0.11140250722957235</v>
      </c>
      <c r="K96" s="688">
        <f t="shared" si="7"/>
        <v>0.12644323055999457</v>
      </c>
      <c r="L96" s="450">
        <v>365969.56</v>
      </c>
      <c r="M96" s="472">
        <f t="shared" si="6"/>
        <v>0.22280501445914469</v>
      </c>
      <c r="N96" s="517">
        <f t="shared" si="8"/>
        <v>2968.5686646316071</v>
      </c>
    </row>
    <row r="97" spans="5:14" s="30" customFormat="1" x14ac:dyDescent="0.25">
      <c r="E97" s="448" t="s">
        <v>214</v>
      </c>
      <c r="F97" s="452">
        <v>50</v>
      </c>
      <c r="G97" s="450">
        <v>185010</v>
      </c>
      <c r="H97" s="643">
        <v>210000</v>
      </c>
      <c r="I97" s="680">
        <v>1660824.38</v>
      </c>
      <c r="J97" s="453">
        <f t="shared" si="9"/>
        <v>0.1113964861233552</v>
      </c>
      <c r="K97" s="688">
        <f t="shared" si="7"/>
        <v>0.12644323055999457</v>
      </c>
      <c r="L97" s="450">
        <v>9148744.5</v>
      </c>
      <c r="M97" s="472">
        <f t="shared" si="6"/>
        <v>5.5698243061677601</v>
      </c>
      <c r="N97" s="517">
        <f t="shared" si="8"/>
        <v>2974.138488937775</v>
      </c>
    </row>
    <row r="98" spans="5:14" s="30" customFormat="1" x14ac:dyDescent="0.25">
      <c r="E98" s="448" t="s">
        <v>214</v>
      </c>
      <c r="F98" s="452">
        <v>9</v>
      </c>
      <c r="G98" s="450">
        <v>185000</v>
      </c>
      <c r="H98" s="643">
        <v>210000</v>
      </c>
      <c r="I98" s="680">
        <v>1660824.38</v>
      </c>
      <c r="J98" s="453">
        <f t="shared" si="9"/>
        <v>0.11139046501713806</v>
      </c>
      <c r="K98" s="688">
        <f t="shared" si="7"/>
        <v>0.12644323055999457</v>
      </c>
      <c r="L98" s="450">
        <v>1646685</v>
      </c>
      <c r="M98" s="472">
        <f t="shared" si="6"/>
        <v>1.0025141851542425</v>
      </c>
      <c r="N98" s="517">
        <f t="shared" si="8"/>
        <v>2975.1410031229293</v>
      </c>
    </row>
    <row r="99" spans="5:14" s="30" customFormat="1" x14ac:dyDescent="0.25">
      <c r="E99" s="448" t="s">
        <v>222</v>
      </c>
      <c r="F99" s="452">
        <v>48</v>
      </c>
      <c r="G99" s="450">
        <v>210000</v>
      </c>
      <c r="H99" s="643">
        <v>210010</v>
      </c>
      <c r="I99" s="680">
        <v>1783000</v>
      </c>
      <c r="J99" s="453">
        <f t="shared" si="9"/>
        <v>0.11777902411665732</v>
      </c>
      <c r="K99" s="688">
        <f t="shared" si="7"/>
        <v>0.11778463264161526</v>
      </c>
      <c r="L99" s="450">
        <v>9969120</v>
      </c>
      <c r="M99" s="472">
        <f t="shared" si="6"/>
        <v>5.6533931575995515</v>
      </c>
      <c r="N99" s="517">
        <f t="shared" si="8"/>
        <v>2980.7943962805289</v>
      </c>
    </row>
    <row r="100" spans="5:14" s="30" customFormat="1" x14ac:dyDescent="0.25">
      <c r="E100" s="448" t="s">
        <v>222</v>
      </c>
      <c r="F100" s="452">
        <v>2</v>
      </c>
      <c r="G100" s="450">
        <v>210000</v>
      </c>
      <c r="H100" s="643">
        <v>210010</v>
      </c>
      <c r="I100" s="680">
        <v>1783000</v>
      </c>
      <c r="J100" s="453">
        <f t="shared" si="9"/>
        <v>0.11777902411665732</v>
      </c>
      <c r="K100" s="688">
        <f t="shared" si="7"/>
        <v>0.11778463264161526</v>
      </c>
      <c r="L100" s="450">
        <v>415380</v>
      </c>
      <c r="M100" s="472">
        <f t="shared" si="6"/>
        <v>0.23555804823331464</v>
      </c>
      <c r="N100" s="517">
        <f t="shared" si="8"/>
        <v>2981.029954328762</v>
      </c>
    </row>
    <row r="101" spans="5:14" s="30" customFormat="1" x14ac:dyDescent="0.25">
      <c r="E101" s="448" t="s">
        <v>222</v>
      </c>
      <c r="F101" s="452">
        <v>7</v>
      </c>
      <c r="G101" s="450">
        <v>210000</v>
      </c>
      <c r="H101" s="643">
        <v>210010</v>
      </c>
      <c r="I101" s="680">
        <v>1783000</v>
      </c>
      <c r="J101" s="453">
        <f t="shared" si="9"/>
        <v>0.11777902411665732</v>
      </c>
      <c r="K101" s="688">
        <f t="shared" si="7"/>
        <v>0.11778463264161526</v>
      </c>
      <c r="L101" s="450">
        <v>1453830</v>
      </c>
      <c r="M101" s="472">
        <f t="shared" si="6"/>
        <v>0.82445316881660125</v>
      </c>
      <c r="N101" s="517">
        <f t="shared" si="8"/>
        <v>2981.8544074975784</v>
      </c>
    </row>
    <row r="102" spans="5:14" s="30" customFormat="1" x14ac:dyDescent="0.25">
      <c r="E102" s="448" t="s">
        <v>235</v>
      </c>
      <c r="F102" s="452">
        <v>5000</v>
      </c>
      <c r="G102" s="450">
        <v>210010</v>
      </c>
      <c r="H102" s="643">
        <v>220000</v>
      </c>
      <c r="I102" s="680">
        <v>1860000</v>
      </c>
      <c r="J102" s="453">
        <f t="shared" si="9"/>
        <v>0.11290860215053763</v>
      </c>
      <c r="K102" s="688">
        <f t="shared" si="7"/>
        <v>0.11827956989247312</v>
      </c>
      <c r="L102" s="450">
        <v>1038499450</v>
      </c>
      <c r="M102" s="472">
        <f t="shared" si="6"/>
        <v>564.54301075268813</v>
      </c>
      <c r="N102" s="517">
        <f t="shared" si="8"/>
        <v>3546.3974182502666</v>
      </c>
    </row>
    <row r="103" spans="5:14" s="30" customFormat="1" x14ac:dyDescent="0.25">
      <c r="E103" s="448" t="s">
        <v>235</v>
      </c>
      <c r="F103" s="452">
        <v>200</v>
      </c>
      <c r="G103" s="450">
        <v>210010</v>
      </c>
      <c r="H103" s="643">
        <v>220000</v>
      </c>
      <c r="I103" s="680">
        <v>1860000</v>
      </c>
      <c r="J103" s="453">
        <f t="shared" si="9"/>
        <v>0.11290860215053763</v>
      </c>
      <c r="K103" s="688">
        <f t="shared" si="7"/>
        <v>0.11827956989247312</v>
      </c>
      <c r="L103" s="450">
        <v>41539978</v>
      </c>
      <c r="M103" s="472">
        <f t="shared" ref="M103:M166" si="10">F103*J103</f>
        <v>22.581720430107527</v>
      </c>
      <c r="N103" s="517">
        <f t="shared" si="8"/>
        <v>3568.979138680374</v>
      </c>
    </row>
    <row r="104" spans="5:14" s="30" customFormat="1" x14ac:dyDescent="0.25">
      <c r="E104" s="448" t="s">
        <v>235</v>
      </c>
      <c r="F104" s="452">
        <v>33</v>
      </c>
      <c r="G104" s="450">
        <v>210010</v>
      </c>
      <c r="H104" s="643">
        <v>220000</v>
      </c>
      <c r="I104" s="680">
        <v>1860000</v>
      </c>
      <c r="J104" s="453">
        <f t="shared" si="9"/>
        <v>0.11290860215053763</v>
      </c>
      <c r="K104" s="688">
        <f t="shared" si="7"/>
        <v>0.11827956989247312</v>
      </c>
      <c r="L104" s="450">
        <v>6854096.3700000001</v>
      </c>
      <c r="M104" s="472">
        <f t="shared" si="10"/>
        <v>3.7259838709677418</v>
      </c>
      <c r="N104" s="517">
        <f t="shared" si="8"/>
        <v>3572.7051225513419</v>
      </c>
    </row>
    <row r="105" spans="5:14" s="30" customFormat="1" x14ac:dyDescent="0.25">
      <c r="E105" s="448" t="s">
        <v>235</v>
      </c>
      <c r="F105" s="452">
        <v>3</v>
      </c>
      <c r="G105" s="450">
        <v>210010</v>
      </c>
      <c r="H105" s="643">
        <v>220000</v>
      </c>
      <c r="I105" s="680">
        <v>1860000</v>
      </c>
      <c r="J105" s="453">
        <f t="shared" si="9"/>
        <v>0.11290860215053763</v>
      </c>
      <c r="K105" s="688">
        <f t="shared" si="7"/>
        <v>0.11827956989247312</v>
      </c>
      <c r="L105" s="450">
        <v>623099.66999999993</v>
      </c>
      <c r="M105" s="472">
        <f t="shared" si="10"/>
        <v>0.33872580645161288</v>
      </c>
      <c r="N105" s="517">
        <f t="shared" si="8"/>
        <v>3573.0438483577936</v>
      </c>
    </row>
    <row r="106" spans="5:14" s="30" customFormat="1" x14ac:dyDescent="0.25">
      <c r="E106" s="448" t="s">
        <v>235</v>
      </c>
      <c r="F106" s="452">
        <v>45</v>
      </c>
      <c r="G106" s="450">
        <v>210010</v>
      </c>
      <c r="H106" s="643">
        <v>220000</v>
      </c>
      <c r="I106" s="680">
        <v>1860000</v>
      </c>
      <c r="J106" s="453">
        <f t="shared" si="9"/>
        <v>0.11290860215053763</v>
      </c>
      <c r="K106" s="688">
        <f t="shared" si="7"/>
        <v>0.11827956989247312</v>
      </c>
      <c r="L106" s="450">
        <v>9346495.0500000007</v>
      </c>
      <c r="M106" s="472">
        <f t="shared" si="10"/>
        <v>5.0808870967741937</v>
      </c>
      <c r="N106" s="517">
        <f t="shared" si="8"/>
        <v>3578.1247354545681</v>
      </c>
    </row>
    <row r="107" spans="5:14" s="30" customFormat="1" x14ac:dyDescent="0.25">
      <c r="E107" s="448" t="s">
        <v>235</v>
      </c>
      <c r="F107" s="452">
        <v>430</v>
      </c>
      <c r="G107" s="450">
        <v>210000</v>
      </c>
      <c r="H107" s="643">
        <v>220000</v>
      </c>
      <c r="I107" s="680">
        <v>1860000</v>
      </c>
      <c r="J107" s="453">
        <f t="shared" si="9"/>
        <v>0.11290322580645161</v>
      </c>
      <c r="K107" s="688">
        <f t="shared" si="7"/>
        <v>0.11827956989247312</v>
      </c>
      <c r="L107" s="450">
        <v>89306700</v>
      </c>
      <c r="M107" s="472">
        <f t="shared" si="10"/>
        <v>48.548387096774192</v>
      </c>
      <c r="N107" s="517">
        <f t="shared" si="8"/>
        <v>3626.6731225513422</v>
      </c>
    </row>
    <row r="108" spans="5:14" s="30" customFormat="1" x14ac:dyDescent="0.25">
      <c r="E108" s="448" t="s">
        <v>236</v>
      </c>
      <c r="F108" s="452">
        <v>1</v>
      </c>
      <c r="G108" s="450">
        <v>210000</v>
      </c>
      <c r="H108" s="643">
        <v>217000</v>
      </c>
      <c r="I108" s="680">
        <v>1761000</v>
      </c>
      <c r="J108" s="453">
        <f t="shared" si="9"/>
        <v>0.11925042589437819</v>
      </c>
      <c r="K108" s="688">
        <f t="shared" si="7"/>
        <v>0.12322544009085747</v>
      </c>
      <c r="L108" s="450">
        <v>207690</v>
      </c>
      <c r="M108" s="472">
        <f t="shared" si="10"/>
        <v>0.11925042589437819</v>
      </c>
      <c r="N108" s="517">
        <f t="shared" si="8"/>
        <v>3626.7923729772365</v>
      </c>
    </row>
    <row r="109" spans="5:14" s="30" customFormat="1" x14ac:dyDescent="0.25">
      <c r="E109" s="448" t="s">
        <v>236</v>
      </c>
      <c r="F109" s="452">
        <v>45</v>
      </c>
      <c r="G109" s="450">
        <v>210000</v>
      </c>
      <c r="H109" s="643">
        <v>217000</v>
      </c>
      <c r="I109" s="680">
        <v>1761000</v>
      </c>
      <c r="J109" s="453">
        <f t="shared" si="9"/>
        <v>0.11925042589437819</v>
      </c>
      <c r="K109" s="688">
        <f t="shared" si="7"/>
        <v>0.12322544009085747</v>
      </c>
      <c r="L109" s="450">
        <v>9346050</v>
      </c>
      <c r="M109" s="472">
        <f t="shared" si="10"/>
        <v>5.3662691652470187</v>
      </c>
      <c r="N109" s="517">
        <f t="shared" si="8"/>
        <v>3632.1586421424836</v>
      </c>
    </row>
    <row r="110" spans="5:14" s="30" customFormat="1" x14ac:dyDescent="0.25">
      <c r="E110" s="448" t="s">
        <v>236</v>
      </c>
      <c r="F110" s="452">
        <v>45</v>
      </c>
      <c r="G110" s="450">
        <v>210000</v>
      </c>
      <c r="H110" s="643">
        <v>217000</v>
      </c>
      <c r="I110" s="680">
        <v>1761000</v>
      </c>
      <c r="J110" s="453">
        <f t="shared" si="9"/>
        <v>0.11925042589437819</v>
      </c>
      <c r="K110" s="688">
        <f t="shared" si="7"/>
        <v>0.12322544009085747</v>
      </c>
      <c r="L110" s="450">
        <v>9346050</v>
      </c>
      <c r="M110" s="472">
        <f t="shared" si="10"/>
        <v>5.3662691652470187</v>
      </c>
      <c r="N110" s="517">
        <f t="shared" si="8"/>
        <v>3637.5249113077307</v>
      </c>
    </row>
    <row r="111" spans="5:14" s="30" customFormat="1" x14ac:dyDescent="0.25">
      <c r="E111" s="448" t="s">
        <v>236</v>
      </c>
      <c r="F111" s="452">
        <v>820</v>
      </c>
      <c r="G111" s="450">
        <v>210000</v>
      </c>
      <c r="H111" s="643">
        <v>217000</v>
      </c>
      <c r="I111" s="680">
        <v>1761000</v>
      </c>
      <c r="J111" s="453">
        <f t="shared" si="9"/>
        <v>0.11925042589437819</v>
      </c>
      <c r="K111" s="688">
        <f t="shared" si="7"/>
        <v>0.12322544009085747</v>
      </c>
      <c r="L111" s="450">
        <v>170305800</v>
      </c>
      <c r="M111" s="472">
        <f t="shared" si="10"/>
        <v>97.785349233390122</v>
      </c>
      <c r="N111" s="516">
        <f t="shared" si="8"/>
        <v>3735.3102605411209</v>
      </c>
    </row>
    <row r="112" spans="5:14" s="30" customFormat="1" x14ac:dyDescent="0.25">
      <c r="E112" s="448" t="s">
        <v>236</v>
      </c>
      <c r="F112" s="452">
        <v>29</v>
      </c>
      <c r="G112" s="450">
        <v>210000</v>
      </c>
      <c r="H112" s="643">
        <v>217000</v>
      </c>
      <c r="I112" s="680">
        <v>1761000</v>
      </c>
      <c r="J112" s="453">
        <f t="shared" si="9"/>
        <v>0.11925042589437819</v>
      </c>
      <c r="K112" s="688">
        <f t="shared" si="7"/>
        <v>0.12322544009085747</v>
      </c>
      <c r="L112" s="450">
        <v>6023010</v>
      </c>
      <c r="M112" s="472">
        <f t="shared" si="10"/>
        <v>3.4582623509369674</v>
      </c>
      <c r="N112" s="516">
        <f t="shared" si="8"/>
        <v>3738.7685228920577</v>
      </c>
    </row>
    <row r="113" spans="5:14" s="30" customFormat="1" x14ac:dyDescent="0.25">
      <c r="E113" s="448" t="s">
        <v>236</v>
      </c>
      <c r="F113" s="452">
        <v>22</v>
      </c>
      <c r="G113" s="450">
        <v>210000</v>
      </c>
      <c r="H113" s="643">
        <v>217000</v>
      </c>
      <c r="I113" s="680">
        <v>1761000</v>
      </c>
      <c r="J113" s="453">
        <f t="shared" si="9"/>
        <v>0.11925042589437819</v>
      </c>
      <c r="K113" s="688">
        <f t="shared" si="7"/>
        <v>0.12322544009085747</v>
      </c>
      <c r="L113" s="450">
        <v>4569180</v>
      </c>
      <c r="M113" s="472">
        <f t="shared" si="10"/>
        <v>2.6235093696763201</v>
      </c>
      <c r="N113" s="516">
        <f t="shared" si="8"/>
        <v>3741.3920322617341</v>
      </c>
    </row>
    <row r="114" spans="5:14" s="30" customFormat="1" x14ac:dyDescent="0.25">
      <c r="E114" s="448" t="s">
        <v>236</v>
      </c>
      <c r="F114" s="452">
        <v>1</v>
      </c>
      <c r="G114" s="450">
        <v>210000</v>
      </c>
      <c r="H114" s="643">
        <v>217000</v>
      </c>
      <c r="I114" s="680">
        <v>1761000</v>
      </c>
      <c r="J114" s="453">
        <f t="shared" si="9"/>
        <v>0.11925042589437819</v>
      </c>
      <c r="K114" s="688">
        <f t="shared" si="7"/>
        <v>0.12322544009085747</v>
      </c>
      <c r="L114" s="450">
        <v>207690</v>
      </c>
      <c r="M114" s="472">
        <f t="shared" si="10"/>
        <v>0.11925042589437819</v>
      </c>
      <c r="N114" s="516">
        <f t="shared" si="8"/>
        <v>3741.5112826876284</v>
      </c>
    </row>
    <row r="115" spans="5:14" s="30" customFormat="1" x14ac:dyDescent="0.25">
      <c r="E115" s="448" t="s">
        <v>236</v>
      </c>
      <c r="F115" s="452">
        <v>500</v>
      </c>
      <c r="G115" s="450">
        <v>210000</v>
      </c>
      <c r="H115" s="643">
        <v>217000</v>
      </c>
      <c r="I115" s="680">
        <v>1761000</v>
      </c>
      <c r="J115" s="453">
        <f t="shared" si="9"/>
        <v>0.11925042589437819</v>
      </c>
      <c r="K115" s="688">
        <f t="shared" si="7"/>
        <v>0.12322544009085747</v>
      </c>
      <c r="L115" s="450">
        <v>103845000</v>
      </c>
      <c r="M115" s="472">
        <f t="shared" si="10"/>
        <v>59.625212947189098</v>
      </c>
      <c r="N115" s="516">
        <f t="shared" si="8"/>
        <v>3801.1364956348175</v>
      </c>
    </row>
    <row r="116" spans="5:14" s="30" customFormat="1" x14ac:dyDescent="0.25">
      <c r="E116" s="448" t="s">
        <v>236</v>
      </c>
      <c r="F116" s="452">
        <v>500</v>
      </c>
      <c r="G116" s="450">
        <v>210100</v>
      </c>
      <c r="H116" s="643">
        <v>217000</v>
      </c>
      <c r="I116" s="680">
        <v>1761000</v>
      </c>
      <c r="J116" s="453">
        <f t="shared" si="9"/>
        <v>0.11930721181147076</v>
      </c>
      <c r="K116" s="688">
        <f t="shared" si="7"/>
        <v>0.12322544009085747</v>
      </c>
      <c r="L116" s="450">
        <v>103894450</v>
      </c>
      <c r="M116" s="472">
        <f t="shared" si="10"/>
        <v>59.653605905735382</v>
      </c>
      <c r="N116" s="516">
        <f t="shared" si="8"/>
        <v>3860.7901015405528</v>
      </c>
    </row>
    <row r="117" spans="5:14" s="30" customFormat="1" x14ac:dyDescent="0.25">
      <c r="E117" s="448" t="s">
        <v>236</v>
      </c>
      <c r="F117" s="452">
        <v>100</v>
      </c>
      <c r="G117" s="450">
        <v>210000</v>
      </c>
      <c r="H117" s="643">
        <v>217000</v>
      </c>
      <c r="I117" s="680">
        <v>1761000</v>
      </c>
      <c r="J117" s="453">
        <f t="shared" si="9"/>
        <v>0.11925042589437819</v>
      </c>
      <c r="K117" s="688">
        <f t="shared" si="7"/>
        <v>0.12322544009085747</v>
      </c>
      <c r="L117" s="450">
        <v>20769000</v>
      </c>
      <c r="M117" s="472">
        <f t="shared" si="10"/>
        <v>11.925042589437819</v>
      </c>
      <c r="N117" s="516">
        <f t="shared" si="8"/>
        <v>3872.7151441299907</v>
      </c>
    </row>
    <row r="118" spans="5:14" s="30" customFormat="1" x14ac:dyDescent="0.25">
      <c r="E118" s="448" t="s">
        <v>236</v>
      </c>
      <c r="F118" s="452">
        <v>20</v>
      </c>
      <c r="G118" s="450">
        <v>210000</v>
      </c>
      <c r="H118" s="643">
        <v>217000</v>
      </c>
      <c r="I118" s="680">
        <v>1761000</v>
      </c>
      <c r="J118" s="453">
        <f t="shared" si="9"/>
        <v>0.11925042589437819</v>
      </c>
      <c r="K118" s="688">
        <f t="shared" si="7"/>
        <v>0.12322544009085747</v>
      </c>
      <c r="L118" s="450">
        <v>4153800</v>
      </c>
      <c r="M118" s="472">
        <f t="shared" si="10"/>
        <v>2.385008517887564</v>
      </c>
      <c r="N118" s="516">
        <f t="shared" si="8"/>
        <v>3875.1001526478781</v>
      </c>
    </row>
    <row r="119" spans="5:14" s="30" customFormat="1" x14ac:dyDescent="0.25">
      <c r="E119" s="448" t="s">
        <v>236</v>
      </c>
      <c r="F119" s="452">
        <v>500</v>
      </c>
      <c r="G119" s="450">
        <v>210000</v>
      </c>
      <c r="H119" s="643">
        <v>217000</v>
      </c>
      <c r="I119" s="680">
        <v>1761000</v>
      </c>
      <c r="J119" s="453">
        <f t="shared" si="9"/>
        <v>0.11925042589437819</v>
      </c>
      <c r="K119" s="688">
        <f t="shared" si="7"/>
        <v>0.12322544009085747</v>
      </c>
      <c r="L119" s="450">
        <v>103845000</v>
      </c>
      <c r="M119" s="472">
        <f t="shared" si="10"/>
        <v>59.625212947189098</v>
      </c>
      <c r="N119" s="516">
        <f t="shared" si="8"/>
        <v>3934.7253655950672</v>
      </c>
    </row>
    <row r="120" spans="5:14" s="30" customFormat="1" x14ac:dyDescent="0.25">
      <c r="E120" s="448" t="s">
        <v>236</v>
      </c>
      <c r="F120" s="452">
        <v>20</v>
      </c>
      <c r="G120" s="450">
        <v>210000</v>
      </c>
      <c r="H120" s="643">
        <v>217000</v>
      </c>
      <c r="I120" s="680">
        <v>1761000</v>
      </c>
      <c r="J120" s="453">
        <f t="shared" si="9"/>
        <v>0.11925042589437819</v>
      </c>
      <c r="K120" s="688">
        <f t="shared" si="7"/>
        <v>0.12322544009085747</v>
      </c>
      <c r="L120" s="450">
        <v>4153800</v>
      </c>
      <c r="M120" s="472">
        <f t="shared" si="10"/>
        <v>2.385008517887564</v>
      </c>
      <c r="N120" s="516">
        <f t="shared" si="8"/>
        <v>3937.1103741129546</v>
      </c>
    </row>
    <row r="121" spans="5:14" s="30" customFormat="1" x14ac:dyDescent="0.25">
      <c r="E121" s="448" t="s">
        <v>237</v>
      </c>
      <c r="F121" s="452">
        <v>1000</v>
      </c>
      <c r="G121" s="450">
        <v>211000</v>
      </c>
      <c r="H121" s="643">
        <v>225000</v>
      </c>
      <c r="I121" s="680">
        <v>1761000</v>
      </c>
      <c r="J121" s="453">
        <f t="shared" si="9"/>
        <v>0.1198182850653038</v>
      </c>
      <c r="K121" s="688">
        <f t="shared" si="7"/>
        <v>0.12776831345826234</v>
      </c>
      <c r="L121" s="450">
        <v>208679000</v>
      </c>
      <c r="M121" s="472">
        <f t="shared" si="10"/>
        <v>119.8182850653038</v>
      </c>
      <c r="N121" s="516">
        <f t="shared" si="8"/>
        <v>4056.9286591782584</v>
      </c>
    </row>
    <row r="122" spans="5:14" s="30" customFormat="1" x14ac:dyDescent="0.25">
      <c r="E122" s="448" t="s">
        <v>237</v>
      </c>
      <c r="F122" s="452">
        <v>1</v>
      </c>
      <c r="G122" s="450">
        <v>211000</v>
      </c>
      <c r="H122" s="643">
        <v>225000</v>
      </c>
      <c r="I122" s="680">
        <v>1761000</v>
      </c>
      <c r="J122" s="453">
        <f t="shared" si="9"/>
        <v>0.1198182850653038</v>
      </c>
      <c r="K122" s="688">
        <f t="shared" si="7"/>
        <v>0.12776831345826234</v>
      </c>
      <c r="L122" s="450">
        <v>208679</v>
      </c>
      <c r="M122" s="472">
        <f t="shared" si="10"/>
        <v>0.1198182850653038</v>
      </c>
      <c r="N122" s="516">
        <f t="shared" si="8"/>
        <v>4057.0484774633237</v>
      </c>
    </row>
    <row r="123" spans="5:14" s="30" customFormat="1" x14ac:dyDescent="0.25">
      <c r="E123" s="448" t="s">
        <v>237</v>
      </c>
      <c r="F123" s="452">
        <v>31</v>
      </c>
      <c r="G123" s="450">
        <v>211000</v>
      </c>
      <c r="H123" s="643">
        <v>225000</v>
      </c>
      <c r="I123" s="680">
        <v>1761000</v>
      </c>
      <c r="J123" s="453">
        <f t="shared" si="9"/>
        <v>0.1198182850653038</v>
      </c>
      <c r="K123" s="688">
        <f t="shared" si="7"/>
        <v>0.12776831345826234</v>
      </c>
      <c r="L123" s="450">
        <v>6469049</v>
      </c>
      <c r="M123" s="472">
        <f t="shared" si="10"/>
        <v>3.7143668370244178</v>
      </c>
      <c r="N123" s="516">
        <f t="shared" si="8"/>
        <v>4060.7628443003482</v>
      </c>
    </row>
    <row r="124" spans="5:14" s="30" customFormat="1" x14ac:dyDescent="0.25">
      <c r="E124" s="448" t="s">
        <v>238</v>
      </c>
      <c r="F124" s="452">
        <v>29</v>
      </c>
      <c r="G124" s="450">
        <v>210100</v>
      </c>
      <c r="H124" s="643">
        <v>220000</v>
      </c>
      <c r="I124" s="680">
        <v>1728843.54</v>
      </c>
      <c r="J124" s="453">
        <f t="shared" si="9"/>
        <v>0.12152632389163452</v>
      </c>
      <c r="K124" s="688">
        <f t="shared" si="7"/>
        <v>0.1272526951744864</v>
      </c>
      <c r="L124" s="450">
        <v>6025878.0999999996</v>
      </c>
      <c r="M124" s="472">
        <f t="shared" si="10"/>
        <v>3.5242633928574012</v>
      </c>
      <c r="N124" s="516">
        <f t="shared" si="8"/>
        <v>4064.2871076932056</v>
      </c>
    </row>
    <row r="125" spans="5:14" s="30" customFormat="1" x14ac:dyDescent="0.25">
      <c r="E125" s="448" t="s">
        <v>238</v>
      </c>
      <c r="F125" s="452">
        <v>50</v>
      </c>
      <c r="G125" s="450">
        <v>210000</v>
      </c>
      <c r="H125" s="643">
        <v>220000</v>
      </c>
      <c r="I125" s="680">
        <v>1728843.54</v>
      </c>
      <c r="J125" s="453">
        <f t="shared" si="9"/>
        <v>0.1214684817574643</v>
      </c>
      <c r="K125" s="688">
        <f t="shared" si="7"/>
        <v>0.1272526951744864</v>
      </c>
      <c r="L125" s="450">
        <v>10384500</v>
      </c>
      <c r="M125" s="472">
        <f t="shared" si="10"/>
        <v>6.0734240878732155</v>
      </c>
      <c r="N125" s="516">
        <f t="shared" si="8"/>
        <v>4070.3605317810789</v>
      </c>
    </row>
    <row r="126" spans="5:14" s="30" customFormat="1" x14ac:dyDescent="0.25">
      <c r="E126" s="448" t="s">
        <v>238</v>
      </c>
      <c r="F126" s="452">
        <v>600</v>
      </c>
      <c r="G126" s="450">
        <v>210000</v>
      </c>
      <c r="H126" s="643">
        <v>220000</v>
      </c>
      <c r="I126" s="680">
        <v>1728843.54</v>
      </c>
      <c r="J126" s="453">
        <f t="shared" si="9"/>
        <v>0.1214684817574643</v>
      </c>
      <c r="K126" s="688">
        <f t="shared" si="7"/>
        <v>0.1272526951744864</v>
      </c>
      <c r="L126" s="450">
        <v>124614000</v>
      </c>
      <c r="M126" s="472">
        <f t="shared" si="10"/>
        <v>72.881089054478579</v>
      </c>
      <c r="N126" s="516">
        <f t="shared" si="8"/>
        <v>4143.2416208355571</v>
      </c>
    </row>
    <row r="127" spans="5:14" s="30" customFormat="1" x14ac:dyDescent="0.25">
      <c r="E127" s="448" t="s">
        <v>238</v>
      </c>
      <c r="F127" s="452">
        <v>205</v>
      </c>
      <c r="G127" s="450">
        <v>210000</v>
      </c>
      <c r="H127" s="643">
        <v>220000</v>
      </c>
      <c r="I127" s="680">
        <v>1728843.54</v>
      </c>
      <c r="J127" s="453">
        <f t="shared" si="9"/>
        <v>0.1214684817574643</v>
      </c>
      <c r="K127" s="688">
        <f t="shared" si="7"/>
        <v>0.1272526951744864</v>
      </c>
      <c r="L127" s="450">
        <v>42576450</v>
      </c>
      <c r="M127" s="472">
        <f t="shared" si="10"/>
        <v>24.901038760280183</v>
      </c>
      <c r="N127" s="516">
        <f t="shared" si="8"/>
        <v>4168.1426595958374</v>
      </c>
    </row>
    <row r="128" spans="5:14" s="30" customFormat="1" x14ac:dyDescent="0.25">
      <c r="E128" s="448" t="s">
        <v>238</v>
      </c>
      <c r="F128" s="452">
        <v>20</v>
      </c>
      <c r="G128" s="450">
        <v>212000</v>
      </c>
      <c r="H128" s="643">
        <v>220000</v>
      </c>
      <c r="I128" s="680">
        <v>1728843.54</v>
      </c>
      <c r="J128" s="453">
        <f t="shared" si="9"/>
        <v>0.12262532444086872</v>
      </c>
      <c r="K128" s="688">
        <f t="shared" si="7"/>
        <v>0.1272526951744864</v>
      </c>
      <c r="L128" s="450">
        <v>4193360</v>
      </c>
      <c r="M128" s="472">
        <f t="shared" si="10"/>
        <v>2.4525064888173747</v>
      </c>
      <c r="N128" s="516">
        <f t="shared" si="8"/>
        <v>4170.5951660846549</v>
      </c>
    </row>
    <row r="129" spans="5:14" s="30" customFormat="1" x14ac:dyDescent="0.25">
      <c r="E129" s="448" t="s">
        <v>238</v>
      </c>
      <c r="F129" s="452">
        <v>47</v>
      </c>
      <c r="G129" s="450">
        <v>210000</v>
      </c>
      <c r="H129" s="643">
        <v>220000</v>
      </c>
      <c r="I129" s="680">
        <v>1728843.54</v>
      </c>
      <c r="J129" s="453">
        <f t="shared" si="9"/>
        <v>0.1214684817574643</v>
      </c>
      <c r="K129" s="688">
        <f t="shared" si="7"/>
        <v>0.1272526951744864</v>
      </c>
      <c r="L129" s="450">
        <v>9761430</v>
      </c>
      <c r="M129" s="472">
        <f t="shared" si="10"/>
        <v>5.7090186426008218</v>
      </c>
      <c r="N129" s="516">
        <f t="shared" si="8"/>
        <v>4176.3041847272561</v>
      </c>
    </row>
    <row r="130" spans="5:14" s="30" customFormat="1" x14ac:dyDescent="0.25">
      <c r="E130" s="448" t="s">
        <v>238</v>
      </c>
      <c r="F130" s="452">
        <v>105</v>
      </c>
      <c r="G130" s="450">
        <v>210000</v>
      </c>
      <c r="H130" s="643">
        <v>220000</v>
      </c>
      <c r="I130" s="680">
        <v>1728843.54</v>
      </c>
      <c r="J130" s="453">
        <f t="shared" si="9"/>
        <v>0.1214684817574643</v>
      </c>
      <c r="K130" s="688">
        <f t="shared" si="7"/>
        <v>0.1272526951744864</v>
      </c>
      <c r="L130" s="450">
        <v>21807450</v>
      </c>
      <c r="M130" s="472">
        <f t="shared" si="10"/>
        <v>12.754190584533752</v>
      </c>
      <c r="N130" s="516">
        <f t="shared" si="8"/>
        <v>4189.0583753117899</v>
      </c>
    </row>
    <row r="131" spans="5:14" s="30" customFormat="1" x14ac:dyDescent="0.25">
      <c r="E131" s="448" t="s">
        <v>238</v>
      </c>
      <c r="F131" s="452">
        <v>800</v>
      </c>
      <c r="G131" s="450">
        <v>210000</v>
      </c>
      <c r="H131" s="643">
        <v>220000</v>
      </c>
      <c r="I131" s="680">
        <v>1728843.54</v>
      </c>
      <c r="J131" s="453">
        <f t="shared" si="9"/>
        <v>0.1214684817574643</v>
      </c>
      <c r="K131" s="688">
        <f t="shared" ref="K131:K194" si="11">H131/I131</f>
        <v>0.1272526951744864</v>
      </c>
      <c r="L131" s="450">
        <v>166152000</v>
      </c>
      <c r="M131" s="472">
        <f t="shared" si="10"/>
        <v>97.174785405971448</v>
      </c>
      <c r="N131" s="516">
        <f t="shared" si="8"/>
        <v>4286.2331607177612</v>
      </c>
    </row>
    <row r="132" spans="5:14" s="30" customFormat="1" x14ac:dyDescent="0.25">
      <c r="E132" s="448" t="s">
        <v>239</v>
      </c>
      <c r="F132" s="452">
        <v>500</v>
      </c>
      <c r="G132" s="450">
        <v>225000</v>
      </c>
      <c r="H132" s="643">
        <v>215000</v>
      </c>
      <c r="I132" s="680">
        <v>1800137</v>
      </c>
      <c r="J132" s="453">
        <f t="shared" si="9"/>
        <v>0.12499048683516865</v>
      </c>
      <c r="K132" s="688">
        <f t="shared" si="11"/>
        <v>0.11943535408693894</v>
      </c>
      <c r="L132" s="450">
        <v>111262500</v>
      </c>
      <c r="M132" s="472">
        <f t="shared" si="10"/>
        <v>62.495243417584327</v>
      </c>
      <c r="N132" s="516">
        <f t="shared" si="8"/>
        <v>4348.728404135345</v>
      </c>
    </row>
    <row r="133" spans="5:14" s="30" customFormat="1" x14ac:dyDescent="0.25">
      <c r="E133" s="448" t="s">
        <v>239</v>
      </c>
      <c r="F133" s="452">
        <v>332</v>
      </c>
      <c r="G133" s="450">
        <v>210010</v>
      </c>
      <c r="H133" s="643">
        <v>215000</v>
      </c>
      <c r="I133" s="680">
        <v>1800137</v>
      </c>
      <c r="J133" s="678">
        <f t="shared" si="9"/>
        <v>0.11666334284557231</v>
      </c>
      <c r="K133" s="677">
        <f t="shared" si="11"/>
        <v>0.11943535408693894</v>
      </c>
      <c r="L133" s="450">
        <v>68956363.480000004</v>
      </c>
      <c r="M133" s="521">
        <f t="shared" si="10"/>
        <v>38.732229824730005</v>
      </c>
      <c r="N133" s="522">
        <f t="shared" ref="N133:N196" si="12">N132+M133</f>
        <v>4387.460633960075</v>
      </c>
    </row>
    <row r="134" spans="5:14" s="30" customFormat="1" x14ac:dyDescent="0.25">
      <c r="E134" s="448" t="s">
        <v>239</v>
      </c>
      <c r="F134" s="452">
        <v>202</v>
      </c>
      <c r="G134" s="450">
        <v>210010</v>
      </c>
      <c r="H134" s="643">
        <v>215000</v>
      </c>
      <c r="I134" s="680">
        <v>1800137</v>
      </c>
      <c r="J134" s="453">
        <f t="shared" si="9"/>
        <v>0.11666334284557231</v>
      </c>
      <c r="K134" s="688">
        <f t="shared" si="11"/>
        <v>0.11943535408693894</v>
      </c>
      <c r="L134" s="450">
        <v>41955377.779999994</v>
      </c>
      <c r="M134" s="472">
        <f t="shared" si="10"/>
        <v>23.565995254805607</v>
      </c>
      <c r="N134" s="516">
        <f t="shared" si="12"/>
        <v>4411.0266292148808</v>
      </c>
    </row>
    <row r="135" spans="5:14" s="30" customFormat="1" x14ac:dyDescent="0.25">
      <c r="E135" s="448" t="s">
        <v>239</v>
      </c>
      <c r="F135" s="452">
        <v>1</v>
      </c>
      <c r="G135" s="450">
        <v>210010</v>
      </c>
      <c r="H135" s="643">
        <v>215000</v>
      </c>
      <c r="I135" s="680">
        <v>1800137</v>
      </c>
      <c r="J135" s="453">
        <f t="shared" si="9"/>
        <v>0.11666334284557231</v>
      </c>
      <c r="K135" s="688">
        <f t="shared" si="11"/>
        <v>0.11943535408693894</v>
      </c>
      <c r="L135" s="450">
        <v>207699.89</v>
      </c>
      <c r="M135" s="472">
        <f t="shared" si="10"/>
        <v>0.11666334284557231</v>
      </c>
      <c r="N135" s="516">
        <f t="shared" si="12"/>
        <v>4411.1432925577265</v>
      </c>
    </row>
    <row r="136" spans="5:14" s="30" customFormat="1" x14ac:dyDescent="0.25">
      <c r="E136" s="523">
        <v>44229</v>
      </c>
      <c r="F136" s="452">
        <v>1787</v>
      </c>
      <c r="G136" s="450">
        <v>210000</v>
      </c>
      <c r="H136" s="643">
        <v>215000</v>
      </c>
      <c r="I136" s="680">
        <v>1800137</v>
      </c>
      <c r="J136" s="453">
        <f t="shared" si="9"/>
        <v>0.11665778771282408</v>
      </c>
      <c r="K136" s="688">
        <f t="shared" si="11"/>
        <v>0.11943535408693894</v>
      </c>
      <c r="L136" s="450">
        <v>371142030</v>
      </c>
      <c r="M136" s="472">
        <f t="shared" si="10"/>
        <v>208.46746664281662</v>
      </c>
      <c r="N136" s="516">
        <f t="shared" si="12"/>
        <v>4619.6107592005428</v>
      </c>
    </row>
    <row r="137" spans="5:14" s="30" customFormat="1" x14ac:dyDescent="0.25">
      <c r="E137" s="448" t="s">
        <v>239</v>
      </c>
      <c r="F137" s="452">
        <v>26</v>
      </c>
      <c r="G137" s="450">
        <v>210000</v>
      </c>
      <c r="H137" s="643">
        <v>215000</v>
      </c>
      <c r="I137" s="680">
        <v>1800137</v>
      </c>
      <c r="J137" s="453">
        <f t="shared" si="9"/>
        <v>0.11665778771282408</v>
      </c>
      <c r="K137" s="688">
        <f t="shared" si="11"/>
        <v>0.11943535408693894</v>
      </c>
      <c r="L137" s="450">
        <v>5399940</v>
      </c>
      <c r="M137" s="472">
        <f t="shared" si="10"/>
        <v>3.0331024805334259</v>
      </c>
      <c r="N137" s="516">
        <f t="shared" si="12"/>
        <v>4622.6438616810765</v>
      </c>
    </row>
    <row r="138" spans="5:14" s="30" customFormat="1" x14ac:dyDescent="0.25">
      <c r="E138" s="448" t="s">
        <v>239</v>
      </c>
      <c r="F138" s="452">
        <v>50</v>
      </c>
      <c r="G138" s="450">
        <v>225000</v>
      </c>
      <c r="H138" s="643">
        <v>215000</v>
      </c>
      <c r="I138" s="680">
        <v>1800137</v>
      </c>
      <c r="J138" s="453">
        <f t="shared" si="9"/>
        <v>0.12499048683516865</v>
      </c>
      <c r="K138" s="688">
        <f t="shared" si="11"/>
        <v>0.11943535408693894</v>
      </c>
      <c r="L138" s="450">
        <v>11126250</v>
      </c>
      <c r="M138" s="472">
        <f t="shared" si="10"/>
        <v>6.2495243417584323</v>
      </c>
      <c r="N138" s="516">
        <f t="shared" si="12"/>
        <v>4628.8933860228353</v>
      </c>
    </row>
    <row r="139" spans="5:14" s="30" customFormat="1" x14ac:dyDescent="0.25">
      <c r="E139" s="448" t="s">
        <v>241</v>
      </c>
      <c r="F139" s="452">
        <v>40</v>
      </c>
      <c r="G139" s="450">
        <v>240000</v>
      </c>
      <c r="H139" s="643">
        <v>228990</v>
      </c>
      <c r="I139" s="680">
        <v>1765049</v>
      </c>
      <c r="J139" s="453">
        <f t="shared" si="9"/>
        <v>0.13597356220705487</v>
      </c>
      <c r="K139" s="688">
        <f t="shared" si="11"/>
        <v>0.12973577504080624</v>
      </c>
      <c r="L139" s="450">
        <v>9494400</v>
      </c>
      <c r="M139" s="472">
        <f t="shared" si="10"/>
        <v>5.4389424882821942</v>
      </c>
      <c r="N139" s="516">
        <f t="shared" si="12"/>
        <v>4634.3323285111173</v>
      </c>
    </row>
    <row r="140" spans="5:14" s="30" customFormat="1" x14ac:dyDescent="0.25">
      <c r="E140" s="448" t="s">
        <v>241</v>
      </c>
      <c r="F140" s="452">
        <v>500</v>
      </c>
      <c r="G140" s="450">
        <v>211000</v>
      </c>
      <c r="H140" s="643">
        <v>228990</v>
      </c>
      <c r="I140" s="680">
        <v>1765049</v>
      </c>
      <c r="J140" s="453">
        <f t="shared" si="9"/>
        <v>0.11954342344036908</v>
      </c>
      <c r="K140" s="688">
        <f t="shared" si="11"/>
        <v>0.12973577504080624</v>
      </c>
      <c r="L140" s="450">
        <v>104339500</v>
      </c>
      <c r="M140" s="472">
        <f t="shared" si="10"/>
        <v>59.771711720184541</v>
      </c>
      <c r="N140" s="516">
        <f t="shared" si="12"/>
        <v>4694.104040231302</v>
      </c>
    </row>
    <row r="141" spans="5:14" s="30" customFormat="1" x14ac:dyDescent="0.25">
      <c r="E141" s="448" t="s">
        <v>241</v>
      </c>
      <c r="F141" s="452">
        <v>20</v>
      </c>
      <c r="G141" s="450">
        <v>211000</v>
      </c>
      <c r="H141" s="643">
        <v>228990</v>
      </c>
      <c r="I141" s="680">
        <v>1765049</v>
      </c>
      <c r="J141" s="453">
        <f t="shared" si="9"/>
        <v>0.11954342344036908</v>
      </c>
      <c r="K141" s="688">
        <f t="shared" si="11"/>
        <v>0.12973577504080624</v>
      </c>
      <c r="L141" s="450">
        <v>4173580</v>
      </c>
      <c r="M141" s="472">
        <f t="shared" si="10"/>
        <v>2.3908684688073816</v>
      </c>
      <c r="N141" s="516">
        <f t="shared" si="12"/>
        <v>4696.4949087001096</v>
      </c>
    </row>
    <row r="142" spans="5:14" s="30" customFormat="1" x14ac:dyDescent="0.25">
      <c r="E142" s="425" t="s">
        <v>242</v>
      </c>
      <c r="F142" s="125">
        <v>2500</v>
      </c>
      <c r="G142" s="117">
        <v>212000</v>
      </c>
      <c r="H142" s="643">
        <v>220000</v>
      </c>
      <c r="I142" s="680">
        <v>1760303</v>
      </c>
      <c r="J142" s="453">
        <f t="shared" si="9"/>
        <v>0.12043381167901208</v>
      </c>
      <c r="K142" s="688">
        <f t="shared" si="11"/>
        <v>0.12497848381784273</v>
      </c>
      <c r="L142" s="117">
        <v>524170000</v>
      </c>
      <c r="M142" s="472">
        <f t="shared" si="10"/>
        <v>301.08452919753023</v>
      </c>
      <c r="N142" s="516">
        <f t="shared" si="12"/>
        <v>4997.5794378976398</v>
      </c>
    </row>
    <row r="143" spans="5:14" s="30" customFormat="1" x14ac:dyDescent="0.25">
      <c r="E143" s="425" t="s">
        <v>242</v>
      </c>
      <c r="F143" s="125">
        <v>5</v>
      </c>
      <c r="G143" s="117">
        <v>212000</v>
      </c>
      <c r="H143" s="643">
        <v>220000</v>
      </c>
      <c r="I143" s="680">
        <v>1760303</v>
      </c>
      <c r="J143" s="453">
        <f t="shared" si="9"/>
        <v>0.12043381167901208</v>
      </c>
      <c r="K143" s="688">
        <f t="shared" si="11"/>
        <v>0.12497848381784273</v>
      </c>
      <c r="L143" s="117">
        <v>1048340</v>
      </c>
      <c r="M143" s="472">
        <f t="shared" si="10"/>
        <v>0.60216905839506041</v>
      </c>
      <c r="N143" s="516">
        <f t="shared" si="12"/>
        <v>4998.1816069560346</v>
      </c>
    </row>
    <row r="144" spans="5:14" s="30" customFormat="1" x14ac:dyDescent="0.25">
      <c r="E144" s="425" t="s">
        <v>242</v>
      </c>
      <c r="F144" s="125">
        <v>7495</v>
      </c>
      <c r="G144" s="117">
        <v>212000</v>
      </c>
      <c r="H144" s="643">
        <v>220000</v>
      </c>
      <c r="I144" s="680">
        <v>1760303</v>
      </c>
      <c r="J144" s="453">
        <f t="shared" si="9"/>
        <v>0.12043381167901208</v>
      </c>
      <c r="K144" s="688">
        <f t="shared" si="11"/>
        <v>0.12497848381784273</v>
      </c>
      <c r="L144" s="117">
        <v>1571461660</v>
      </c>
      <c r="M144" s="472">
        <f t="shared" si="10"/>
        <v>902.65141853419561</v>
      </c>
      <c r="N144" s="516">
        <f t="shared" si="12"/>
        <v>5900.8330254902303</v>
      </c>
    </row>
    <row r="145" spans="5:17" s="30" customFormat="1" x14ac:dyDescent="0.25">
      <c r="E145" s="425" t="s">
        <v>243</v>
      </c>
      <c r="F145" s="125">
        <v>23</v>
      </c>
      <c r="G145" s="117">
        <v>215000</v>
      </c>
      <c r="H145" s="643">
        <v>215000</v>
      </c>
      <c r="I145" s="680">
        <v>1760303</v>
      </c>
      <c r="J145" s="453">
        <f t="shared" si="9"/>
        <v>0.12213806373107357</v>
      </c>
      <c r="K145" s="688">
        <f t="shared" si="11"/>
        <v>0.12213806373107357</v>
      </c>
      <c r="L145" s="117">
        <v>4890605</v>
      </c>
      <c r="M145" s="472">
        <f t="shared" si="10"/>
        <v>2.8091754658146919</v>
      </c>
      <c r="N145" s="516">
        <f t="shared" si="12"/>
        <v>5903.6422009560447</v>
      </c>
    </row>
    <row r="146" spans="5:17" s="30" customFormat="1" x14ac:dyDescent="0.25">
      <c r="E146" s="425" t="s">
        <v>243</v>
      </c>
      <c r="F146" s="125">
        <v>13</v>
      </c>
      <c r="G146" s="117">
        <v>215000</v>
      </c>
      <c r="H146" s="643">
        <v>215000</v>
      </c>
      <c r="I146" s="680">
        <v>1760303</v>
      </c>
      <c r="J146" s="453">
        <f t="shared" si="9"/>
        <v>0.12213806373107357</v>
      </c>
      <c r="K146" s="688">
        <f t="shared" si="11"/>
        <v>0.12213806373107357</v>
      </c>
      <c r="L146" s="117">
        <v>2764255</v>
      </c>
      <c r="M146" s="472">
        <f t="shared" si="10"/>
        <v>1.5877948285039565</v>
      </c>
      <c r="N146" s="516">
        <f t="shared" si="12"/>
        <v>5905.2299957845489</v>
      </c>
    </row>
    <row r="147" spans="5:17" s="30" customFormat="1" x14ac:dyDescent="0.25">
      <c r="E147" s="425" t="s">
        <v>243</v>
      </c>
      <c r="F147" s="125">
        <v>6</v>
      </c>
      <c r="G147" s="117">
        <v>215000</v>
      </c>
      <c r="H147" s="643">
        <v>215000</v>
      </c>
      <c r="I147" s="680">
        <v>1760303</v>
      </c>
      <c r="J147" s="453">
        <f t="shared" si="9"/>
        <v>0.12213806373107357</v>
      </c>
      <c r="K147" s="688">
        <f t="shared" si="11"/>
        <v>0.12213806373107357</v>
      </c>
      <c r="L147" s="117">
        <v>1275810</v>
      </c>
      <c r="M147" s="472">
        <f t="shared" si="10"/>
        <v>0.73282838238644143</v>
      </c>
      <c r="N147" s="516">
        <f t="shared" si="12"/>
        <v>5905.9628241669352</v>
      </c>
    </row>
    <row r="148" spans="5:17" s="30" customFormat="1" x14ac:dyDescent="0.25">
      <c r="E148" s="425" t="s">
        <v>244</v>
      </c>
      <c r="F148" s="125">
        <v>1459</v>
      </c>
      <c r="G148" s="117">
        <v>215010</v>
      </c>
      <c r="H148" s="643">
        <v>215000</v>
      </c>
      <c r="I148" s="683">
        <v>1970835.98</v>
      </c>
      <c r="J148" s="453">
        <f t="shared" si="9"/>
        <v>0.10909583657996745</v>
      </c>
      <c r="K148" s="688">
        <f t="shared" si="11"/>
        <v>0.10909076259100974</v>
      </c>
      <c r="L148" s="27">
        <v>310248894.51000005</v>
      </c>
      <c r="M148" s="472">
        <f t="shared" si="10"/>
        <v>159.1708255701725</v>
      </c>
      <c r="N148" s="516">
        <f t="shared" si="12"/>
        <v>6065.1336497371076</v>
      </c>
    </row>
    <row r="149" spans="5:17" s="30" customFormat="1" x14ac:dyDescent="0.25">
      <c r="E149" s="425" t="s">
        <v>245</v>
      </c>
      <c r="F149" s="125">
        <v>35</v>
      </c>
      <c r="G149" s="117">
        <v>210000</v>
      </c>
      <c r="H149" s="643">
        <v>215000</v>
      </c>
      <c r="I149" s="684">
        <v>1899023.81</v>
      </c>
      <c r="J149" s="599">
        <f t="shared" si="9"/>
        <v>0.11058313165646932</v>
      </c>
      <c r="K149" s="677">
        <f t="shared" si="11"/>
        <v>0.11321606336257574</v>
      </c>
      <c r="L149" s="27">
        <v>7269150</v>
      </c>
      <c r="M149" s="540">
        <f t="shared" si="10"/>
        <v>3.8704096079764265</v>
      </c>
      <c r="N149" s="522">
        <f t="shared" si="12"/>
        <v>6069.004059345084</v>
      </c>
      <c r="O149" s="57"/>
      <c r="P149" s="57"/>
      <c r="Q149" s="57"/>
    </row>
    <row r="150" spans="5:17" s="30" customFormat="1" x14ac:dyDescent="0.25">
      <c r="E150" s="425" t="s">
        <v>246</v>
      </c>
      <c r="F150" s="125">
        <v>35</v>
      </c>
      <c r="G150" s="117">
        <v>210000</v>
      </c>
      <c r="H150" s="643">
        <v>200000</v>
      </c>
      <c r="I150" s="681">
        <v>1891000.97</v>
      </c>
      <c r="J150" s="445">
        <f t="shared" si="9"/>
        <v>0.11105229628729381</v>
      </c>
      <c r="K150" s="689">
        <f t="shared" si="11"/>
        <v>0.10576409170218459</v>
      </c>
      <c r="L150" s="27">
        <v>7269150</v>
      </c>
      <c r="M150" s="520">
        <f t="shared" si="10"/>
        <v>3.8868303700552831</v>
      </c>
      <c r="N150" s="522">
        <f t="shared" si="12"/>
        <v>6072.8908897151396</v>
      </c>
      <c r="O150" s="57"/>
      <c r="P150" s="57"/>
      <c r="Q150" s="57"/>
    </row>
    <row r="151" spans="5:17" s="30" customFormat="1" x14ac:dyDescent="0.25">
      <c r="E151" s="425" t="s">
        <v>246</v>
      </c>
      <c r="F151" s="125">
        <v>10</v>
      </c>
      <c r="G151" s="117">
        <v>210000</v>
      </c>
      <c r="H151" s="643">
        <v>200000</v>
      </c>
      <c r="I151" s="681">
        <v>1891000.97</v>
      </c>
      <c r="J151" s="445">
        <f t="shared" si="9"/>
        <v>0.11105229628729381</v>
      </c>
      <c r="K151" s="689">
        <f t="shared" si="11"/>
        <v>0.10576409170218459</v>
      </c>
      <c r="L151" s="27">
        <v>2076900</v>
      </c>
      <c r="M151" s="520">
        <f t="shared" si="10"/>
        <v>1.1105229628729381</v>
      </c>
      <c r="N151" s="522">
        <f t="shared" si="12"/>
        <v>6074.0014126780125</v>
      </c>
      <c r="O151" s="57"/>
      <c r="P151" s="57"/>
      <c r="Q151" s="57"/>
    </row>
    <row r="152" spans="5:17" s="30" customFormat="1" x14ac:dyDescent="0.25">
      <c r="E152" s="425" t="s">
        <v>246</v>
      </c>
      <c r="F152" s="125">
        <v>5</v>
      </c>
      <c r="G152" s="117">
        <v>215000</v>
      </c>
      <c r="H152" s="643">
        <v>200000</v>
      </c>
      <c r="I152" s="681">
        <v>1891000.97</v>
      </c>
      <c r="J152" s="445">
        <f t="shared" si="9"/>
        <v>0.11369639857984842</v>
      </c>
      <c r="K152" s="689">
        <f t="shared" si="11"/>
        <v>0.10576409170218459</v>
      </c>
      <c r="L152" s="27">
        <v>1063175</v>
      </c>
      <c r="M152" s="520">
        <f t="shared" si="10"/>
        <v>0.56848199289924217</v>
      </c>
      <c r="N152" s="522">
        <f t="shared" si="12"/>
        <v>6074.5698946709117</v>
      </c>
      <c r="O152" s="57"/>
      <c r="P152" s="57"/>
      <c r="Q152" s="57"/>
    </row>
    <row r="153" spans="5:17" s="30" customFormat="1" x14ac:dyDescent="0.25">
      <c r="E153" s="425" t="s">
        <v>247</v>
      </c>
      <c r="F153" s="125">
        <v>70</v>
      </c>
      <c r="G153" s="117">
        <v>210000</v>
      </c>
      <c r="H153" s="643">
        <v>195000</v>
      </c>
      <c r="I153" s="681">
        <v>1826000.73</v>
      </c>
      <c r="J153" s="445">
        <f t="shared" si="9"/>
        <v>0.11500543047428026</v>
      </c>
      <c r="K153" s="689">
        <f t="shared" si="11"/>
        <v>0.10679075686897453</v>
      </c>
      <c r="L153" s="27">
        <v>14538300</v>
      </c>
      <c r="M153" s="520">
        <f t="shared" si="10"/>
        <v>8.050380133199619</v>
      </c>
      <c r="N153" s="522">
        <f t="shared" si="12"/>
        <v>6082.6202748041114</v>
      </c>
      <c r="O153" s="57"/>
      <c r="P153" s="57"/>
      <c r="Q153" s="57"/>
    </row>
    <row r="154" spans="5:17" s="30" customFormat="1" x14ac:dyDescent="0.25">
      <c r="E154" s="425" t="s">
        <v>247</v>
      </c>
      <c r="F154" s="125">
        <v>20</v>
      </c>
      <c r="G154" s="117">
        <v>210000</v>
      </c>
      <c r="H154" s="643">
        <v>195000</v>
      </c>
      <c r="I154" s="681">
        <v>1826000.73</v>
      </c>
      <c r="J154" s="445">
        <f t="shared" ref="J154:J217" si="13">G154/I154</f>
        <v>0.11500543047428026</v>
      </c>
      <c r="K154" s="689">
        <f t="shared" si="11"/>
        <v>0.10679075686897453</v>
      </c>
      <c r="L154" s="27">
        <v>4153800</v>
      </c>
      <c r="M154" s="520">
        <f t="shared" si="10"/>
        <v>2.3001086094856054</v>
      </c>
      <c r="N154" s="522">
        <f t="shared" si="12"/>
        <v>6084.9203834135969</v>
      </c>
      <c r="O154" s="57"/>
      <c r="P154" s="57"/>
      <c r="Q154" s="57"/>
    </row>
    <row r="155" spans="5:17" s="30" customFormat="1" x14ac:dyDescent="0.25">
      <c r="E155" s="425" t="s">
        <v>247</v>
      </c>
      <c r="F155" s="125">
        <v>100</v>
      </c>
      <c r="G155" s="117">
        <v>201000</v>
      </c>
      <c r="H155" s="643">
        <v>195000</v>
      </c>
      <c r="I155" s="681">
        <v>1826000.73</v>
      </c>
      <c r="J155" s="445">
        <f t="shared" si="13"/>
        <v>0.11007662631109683</v>
      </c>
      <c r="K155" s="689">
        <f t="shared" si="11"/>
        <v>0.10679075686897453</v>
      </c>
      <c r="L155" s="27">
        <v>19878900</v>
      </c>
      <c r="M155" s="520">
        <f t="shared" si="10"/>
        <v>11.007662631109682</v>
      </c>
      <c r="N155" s="522">
        <f t="shared" si="12"/>
        <v>6095.9280460447062</v>
      </c>
      <c r="O155" s="57"/>
      <c r="P155" s="57"/>
      <c r="Q155" s="57"/>
    </row>
    <row r="156" spans="5:17" s="30" customFormat="1" x14ac:dyDescent="0.25">
      <c r="E156" s="425" t="s">
        <v>247</v>
      </c>
      <c r="F156" s="125">
        <v>97</v>
      </c>
      <c r="G156" s="117">
        <v>200000</v>
      </c>
      <c r="H156" s="643">
        <v>195000</v>
      </c>
      <c r="I156" s="681">
        <v>1826000.73</v>
      </c>
      <c r="J156" s="445">
        <f t="shared" si="13"/>
        <v>0.10952898140407644</v>
      </c>
      <c r="K156" s="689">
        <f t="shared" si="11"/>
        <v>0.10679075686897453</v>
      </c>
      <c r="L156" s="27">
        <v>19186600</v>
      </c>
      <c r="M156" s="520">
        <f t="shared" si="10"/>
        <v>10.624311196195414</v>
      </c>
      <c r="N156" s="522">
        <f t="shared" si="12"/>
        <v>6106.552357240902</v>
      </c>
      <c r="O156" s="57"/>
      <c r="P156" s="57"/>
      <c r="Q156" s="57"/>
    </row>
    <row r="157" spans="5:17" s="30" customFormat="1" x14ac:dyDescent="0.25">
      <c r="E157" s="425" t="s">
        <v>247</v>
      </c>
      <c r="F157" s="125">
        <v>203</v>
      </c>
      <c r="G157" s="117">
        <v>200000</v>
      </c>
      <c r="H157" s="643">
        <v>195000</v>
      </c>
      <c r="I157" s="681">
        <v>1826000.73</v>
      </c>
      <c r="J157" s="453">
        <f t="shared" si="13"/>
        <v>0.10952898140407644</v>
      </c>
      <c r="K157" s="688">
        <f t="shared" si="11"/>
        <v>0.10679075686897453</v>
      </c>
      <c r="L157" s="27">
        <v>40153400</v>
      </c>
      <c r="M157" s="472">
        <f t="shared" si="10"/>
        <v>22.234383225027518</v>
      </c>
      <c r="N157" s="516">
        <f t="shared" si="12"/>
        <v>6128.7867404659291</v>
      </c>
    </row>
    <row r="158" spans="5:17" s="30" customFormat="1" x14ac:dyDescent="0.25">
      <c r="E158" s="425" t="s">
        <v>247</v>
      </c>
      <c r="F158" s="125">
        <v>20</v>
      </c>
      <c r="G158" s="117">
        <v>200000</v>
      </c>
      <c r="H158" s="643">
        <v>195000</v>
      </c>
      <c r="I158" s="681">
        <v>1826000.73</v>
      </c>
      <c r="J158" s="453">
        <f t="shared" si="13"/>
        <v>0.10952898140407644</v>
      </c>
      <c r="K158" s="688">
        <f t="shared" si="11"/>
        <v>0.10679075686897453</v>
      </c>
      <c r="L158" s="27">
        <v>3956000</v>
      </c>
      <c r="M158" s="472">
        <f t="shared" si="10"/>
        <v>2.1905796280815286</v>
      </c>
      <c r="N158" s="516">
        <f t="shared" si="12"/>
        <v>6130.9773200940108</v>
      </c>
    </row>
    <row r="159" spans="5:17" s="30" customFormat="1" x14ac:dyDescent="0.25">
      <c r="E159" s="425" t="s">
        <v>247</v>
      </c>
      <c r="F159" s="125">
        <v>30</v>
      </c>
      <c r="G159" s="117">
        <v>200000</v>
      </c>
      <c r="H159" s="643">
        <v>195000</v>
      </c>
      <c r="I159" s="681">
        <v>1826000.73</v>
      </c>
      <c r="J159" s="453">
        <f t="shared" si="13"/>
        <v>0.10952898140407644</v>
      </c>
      <c r="K159" s="688">
        <f t="shared" si="11"/>
        <v>0.10679075686897453</v>
      </c>
      <c r="L159" s="27">
        <v>5934000</v>
      </c>
      <c r="M159" s="472">
        <f t="shared" si="10"/>
        <v>3.2858694421222929</v>
      </c>
      <c r="N159" s="516">
        <f t="shared" si="12"/>
        <v>6134.2631895361328</v>
      </c>
    </row>
    <row r="160" spans="5:17" s="30" customFormat="1" x14ac:dyDescent="0.25">
      <c r="E160" s="425" t="s">
        <v>247</v>
      </c>
      <c r="F160" s="125">
        <v>60</v>
      </c>
      <c r="G160" s="117">
        <v>200000</v>
      </c>
      <c r="H160" s="643">
        <v>195000</v>
      </c>
      <c r="I160" s="681">
        <v>1826000.73</v>
      </c>
      <c r="J160" s="453">
        <f t="shared" si="13"/>
        <v>0.10952898140407644</v>
      </c>
      <c r="K160" s="688">
        <f t="shared" si="11"/>
        <v>0.10679075686897453</v>
      </c>
      <c r="L160" s="27">
        <v>11868000</v>
      </c>
      <c r="M160" s="472">
        <f t="shared" si="10"/>
        <v>6.5717388842445859</v>
      </c>
      <c r="N160" s="516">
        <f t="shared" si="12"/>
        <v>6140.8349284203778</v>
      </c>
    </row>
    <row r="161" spans="5:14" s="30" customFormat="1" x14ac:dyDescent="0.25">
      <c r="E161" s="425" t="s">
        <v>247</v>
      </c>
      <c r="F161" s="125">
        <v>3</v>
      </c>
      <c r="G161" s="117">
        <v>200000</v>
      </c>
      <c r="H161" s="643">
        <v>195000</v>
      </c>
      <c r="I161" s="681">
        <v>1826000.73</v>
      </c>
      <c r="J161" s="453">
        <f t="shared" si="13"/>
        <v>0.10952898140407644</v>
      </c>
      <c r="K161" s="688">
        <f t="shared" si="11"/>
        <v>0.10679075686897453</v>
      </c>
      <c r="L161" s="27">
        <v>593400</v>
      </c>
      <c r="M161" s="472">
        <f t="shared" si="10"/>
        <v>0.32858694421222934</v>
      </c>
      <c r="N161" s="516">
        <f t="shared" si="12"/>
        <v>6141.1635153645902</v>
      </c>
    </row>
    <row r="162" spans="5:14" s="30" customFormat="1" x14ac:dyDescent="0.25">
      <c r="E162" s="425" t="s">
        <v>247</v>
      </c>
      <c r="F162" s="125">
        <v>63</v>
      </c>
      <c r="G162" s="117">
        <v>200000</v>
      </c>
      <c r="H162" s="643">
        <v>195000</v>
      </c>
      <c r="I162" s="681">
        <v>1826000.73</v>
      </c>
      <c r="J162" s="453">
        <f t="shared" si="13"/>
        <v>0.10952898140407644</v>
      </c>
      <c r="K162" s="688">
        <f t="shared" si="11"/>
        <v>0.10679075686897453</v>
      </c>
      <c r="L162" s="27">
        <v>12461400</v>
      </c>
      <c r="M162" s="472">
        <f t="shared" si="10"/>
        <v>6.9003258284568156</v>
      </c>
      <c r="N162" s="516">
        <f t="shared" si="12"/>
        <v>6148.0638411930468</v>
      </c>
    </row>
    <row r="163" spans="5:14" s="30" customFormat="1" x14ac:dyDescent="0.25">
      <c r="E163" s="425" t="s">
        <v>247</v>
      </c>
      <c r="F163" s="125">
        <v>1115</v>
      </c>
      <c r="G163" s="117">
        <v>200000</v>
      </c>
      <c r="H163" s="643">
        <v>195000</v>
      </c>
      <c r="I163" s="681">
        <v>1826000.73</v>
      </c>
      <c r="J163" s="453">
        <f t="shared" si="13"/>
        <v>0.10952898140407644</v>
      </c>
      <c r="K163" s="688">
        <f t="shared" si="11"/>
        <v>0.10679075686897453</v>
      </c>
      <c r="L163" s="27">
        <v>220547000</v>
      </c>
      <c r="M163" s="472">
        <f t="shared" si="10"/>
        <v>122.12481426554523</v>
      </c>
      <c r="N163" s="516">
        <f t="shared" si="12"/>
        <v>6270.1886554585917</v>
      </c>
    </row>
    <row r="164" spans="5:14" s="30" customFormat="1" x14ac:dyDescent="0.25">
      <c r="E164" s="425" t="s">
        <v>247</v>
      </c>
      <c r="F164" s="125">
        <v>465</v>
      </c>
      <c r="G164" s="117">
        <v>200000</v>
      </c>
      <c r="H164" s="643">
        <v>195000</v>
      </c>
      <c r="I164" s="681">
        <v>1826000.73</v>
      </c>
      <c r="J164" s="453">
        <f t="shared" si="13"/>
        <v>0.10952898140407644</v>
      </c>
      <c r="K164" s="688">
        <f t="shared" si="11"/>
        <v>0.10679075686897453</v>
      </c>
      <c r="L164" s="27">
        <v>91977000</v>
      </c>
      <c r="M164" s="472">
        <f t="shared" si="10"/>
        <v>50.930976352895541</v>
      </c>
      <c r="N164" s="516">
        <f t="shared" si="12"/>
        <v>6321.1196318114871</v>
      </c>
    </row>
    <row r="165" spans="5:14" s="30" customFormat="1" x14ac:dyDescent="0.25">
      <c r="E165" s="425" t="s">
        <v>247</v>
      </c>
      <c r="F165" s="125">
        <v>100</v>
      </c>
      <c r="G165" s="117">
        <v>200000</v>
      </c>
      <c r="H165" s="643">
        <v>195000</v>
      </c>
      <c r="I165" s="681">
        <v>1826000.73</v>
      </c>
      <c r="J165" s="453">
        <f t="shared" si="13"/>
        <v>0.10952898140407644</v>
      </c>
      <c r="K165" s="688">
        <f t="shared" si="11"/>
        <v>0.10679075686897453</v>
      </c>
      <c r="L165" s="27">
        <v>19780000</v>
      </c>
      <c r="M165" s="472">
        <f t="shared" si="10"/>
        <v>10.952898140407644</v>
      </c>
      <c r="N165" s="516">
        <f t="shared" si="12"/>
        <v>6332.0725299518945</v>
      </c>
    </row>
    <row r="166" spans="5:14" s="30" customFormat="1" x14ac:dyDescent="0.25">
      <c r="E166" s="425" t="s">
        <v>247</v>
      </c>
      <c r="F166" s="125">
        <v>500</v>
      </c>
      <c r="G166" s="117">
        <v>200000</v>
      </c>
      <c r="H166" s="643">
        <v>195000</v>
      </c>
      <c r="I166" s="681">
        <v>1826000.73</v>
      </c>
      <c r="J166" s="453">
        <f t="shared" si="13"/>
        <v>0.10952898140407644</v>
      </c>
      <c r="K166" s="688">
        <f t="shared" si="11"/>
        <v>0.10679075686897453</v>
      </c>
      <c r="L166" s="27">
        <v>98900000</v>
      </c>
      <c r="M166" s="472">
        <f t="shared" si="10"/>
        <v>54.764490702038216</v>
      </c>
      <c r="N166" s="516">
        <f t="shared" si="12"/>
        <v>6386.837020653933</v>
      </c>
    </row>
    <row r="167" spans="5:14" s="30" customFormat="1" x14ac:dyDescent="0.25">
      <c r="E167" s="425" t="s">
        <v>247</v>
      </c>
      <c r="F167" s="125">
        <v>6</v>
      </c>
      <c r="G167" s="117">
        <v>200000</v>
      </c>
      <c r="H167" s="643">
        <v>195000</v>
      </c>
      <c r="I167" s="681">
        <v>1826000.73</v>
      </c>
      <c r="J167" s="453">
        <f t="shared" si="13"/>
        <v>0.10952898140407644</v>
      </c>
      <c r="K167" s="688">
        <f t="shared" si="11"/>
        <v>0.10679075686897453</v>
      </c>
      <c r="L167" s="27">
        <v>1186800</v>
      </c>
      <c r="M167" s="472">
        <f t="shared" ref="M167:M230" si="14">F167*J167</f>
        <v>0.65717388842445867</v>
      </c>
      <c r="N167" s="516">
        <f t="shared" si="12"/>
        <v>6387.494194542357</v>
      </c>
    </row>
    <row r="168" spans="5:14" s="30" customFormat="1" x14ac:dyDescent="0.25">
      <c r="E168" s="425" t="s">
        <v>247</v>
      </c>
      <c r="F168" s="125">
        <v>515</v>
      </c>
      <c r="G168" s="117">
        <v>200000</v>
      </c>
      <c r="H168" s="643">
        <v>195000</v>
      </c>
      <c r="I168" s="681">
        <v>1826000.73</v>
      </c>
      <c r="J168" s="453">
        <f t="shared" si="13"/>
        <v>0.10952898140407644</v>
      </c>
      <c r="K168" s="688">
        <f t="shared" si="11"/>
        <v>0.10679075686897453</v>
      </c>
      <c r="L168" s="27">
        <v>101867000</v>
      </c>
      <c r="M168" s="472">
        <f t="shared" si="14"/>
        <v>56.407425423099362</v>
      </c>
      <c r="N168" s="516">
        <f t="shared" si="12"/>
        <v>6443.9016199654561</v>
      </c>
    </row>
    <row r="169" spans="5:14" s="30" customFormat="1" x14ac:dyDescent="0.25">
      <c r="E169" s="425" t="s">
        <v>247</v>
      </c>
      <c r="F169" s="125">
        <v>71</v>
      </c>
      <c r="G169" s="117">
        <v>200000</v>
      </c>
      <c r="H169" s="643">
        <v>195000</v>
      </c>
      <c r="I169" s="681">
        <v>1826000.73</v>
      </c>
      <c r="J169" s="453">
        <f t="shared" si="13"/>
        <v>0.10952898140407644</v>
      </c>
      <c r="K169" s="688">
        <f t="shared" si="11"/>
        <v>0.10679075686897453</v>
      </c>
      <c r="L169" s="27">
        <v>14043800</v>
      </c>
      <c r="M169" s="472">
        <f t="shared" si="14"/>
        <v>7.7765576796894269</v>
      </c>
      <c r="N169" s="516">
        <f t="shared" si="12"/>
        <v>6451.6781776451453</v>
      </c>
    </row>
    <row r="170" spans="5:14" s="30" customFormat="1" x14ac:dyDescent="0.25">
      <c r="E170" s="425" t="s">
        <v>247</v>
      </c>
      <c r="F170" s="125">
        <v>1115</v>
      </c>
      <c r="G170" s="117">
        <v>200000</v>
      </c>
      <c r="H170" s="643">
        <v>195000</v>
      </c>
      <c r="I170" s="681">
        <v>1826000.73</v>
      </c>
      <c r="J170" s="453">
        <f t="shared" si="13"/>
        <v>0.10952898140407644</v>
      </c>
      <c r="K170" s="688">
        <f t="shared" si="11"/>
        <v>0.10679075686897453</v>
      </c>
      <c r="L170" s="27">
        <v>220547000</v>
      </c>
      <c r="M170" s="472">
        <f t="shared" si="14"/>
        <v>122.12481426554523</v>
      </c>
      <c r="N170" s="516">
        <f t="shared" si="12"/>
        <v>6573.8029919106903</v>
      </c>
    </row>
    <row r="171" spans="5:14" s="30" customFormat="1" x14ac:dyDescent="0.25">
      <c r="E171" s="425" t="s">
        <v>247</v>
      </c>
      <c r="F171" s="125">
        <v>5</v>
      </c>
      <c r="G171" s="117">
        <v>200000</v>
      </c>
      <c r="H171" s="643">
        <v>195000</v>
      </c>
      <c r="I171" s="681">
        <v>1826000.73</v>
      </c>
      <c r="J171" s="453">
        <f t="shared" si="13"/>
        <v>0.10952898140407644</v>
      </c>
      <c r="K171" s="688">
        <f t="shared" si="11"/>
        <v>0.10679075686897453</v>
      </c>
      <c r="L171" s="27">
        <v>989000</v>
      </c>
      <c r="M171" s="472">
        <f t="shared" si="14"/>
        <v>0.54764490702038215</v>
      </c>
      <c r="N171" s="516">
        <f t="shared" si="12"/>
        <v>6574.3506368177104</v>
      </c>
    </row>
    <row r="172" spans="5:14" s="30" customFormat="1" x14ac:dyDescent="0.25">
      <c r="E172" s="425" t="s">
        <v>247</v>
      </c>
      <c r="F172" s="125">
        <v>13</v>
      </c>
      <c r="G172" s="117">
        <v>200000</v>
      </c>
      <c r="H172" s="643">
        <v>195000</v>
      </c>
      <c r="I172" s="681">
        <v>1826000.73</v>
      </c>
      <c r="J172" s="453">
        <f t="shared" si="13"/>
        <v>0.10952898140407644</v>
      </c>
      <c r="K172" s="688">
        <f t="shared" si="11"/>
        <v>0.10679075686897453</v>
      </c>
      <c r="L172" s="27">
        <v>2571400</v>
      </c>
      <c r="M172" s="472">
        <f t="shared" si="14"/>
        <v>1.4238767582529936</v>
      </c>
      <c r="N172" s="516">
        <f t="shared" si="12"/>
        <v>6575.7745135759633</v>
      </c>
    </row>
    <row r="173" spans="5:14" s="30" customFormat="1" x14ac:dyDescent="0.25">
      <c r="E173" s="425" t="s">
        <v>247</v>
      </c>
      <c r="F173" s="125">
        <v>48</v>
      </c>
      <c r="G173" s="117">
        <v>190000</v>
      </c>
      <c r="H173" s="643">
        <v>195000</v>
      </c>
      <c r="I173" s="681">
        <v>1826000.73</v>
      </c>
      <c r="J173" s="453">
        <f t="shared" si="13"/>
        <v>0.10405253233387261</v>
      </c>
      <c r="K173" s="688">
        <f t="shared" si="11"/>
        <v>0.10679075686897453</v>
      </c>
      <c r="L173" s="27">
        <v>9019680</v>
      </c>
      <c r="M173" s="472">
        <f t="shared" si="14"/>
        <v>4.9945215520258852</v>
      </c>
      <c r="N173" s="516">
        <f t="shared" si="12"/>
        <v>6580.7690351279889</v>
      </c>
    </row>
    <row r="174" spans="5:14" s="30" customFormat="1" x14ac:dyDescent="0.25">
      <c r="E174" s="425" t="s">
        <v>247</v>
      </c>
      <c r="F174" s="125">
        <v>20</v>
      </c>
      <c r="G174" s="117">
        <v>190000</v>
      </c>
      <c r="H174" s="643">
        <v>195000</v>
      </c>
      <c r="I174" s="681">
        <v>1826000.73</v>
      </c>
      <c r="J174" s="453">
        <f t="shared" si="13"/>
        <v>0.10405253233387261</v>
      </c>
      <c r="K174" s="688">
        <f t="shared" si="11"/>
        <v>0.10679075686897453</v>
      </c>
      <c r="L174" s="27">
        <v>3758200</v>
      </c>
      <c r="M174" s="472">
        <f t="shared" si="14"/>
        <v>2.0810506466774523</v>
      </c>
      <c r="N174" s="516">
        <f t="shared" si="12"/>
        <v>6582.8500857746667</v>
      </c>
    </row>
    <row r="175" spans="5:14" s="30" customFormat="1" x14ac:dyDescent="0.25">
      <c r="E175" s="425" t="s">
        <v>247</v>
      </c>
      <c r="F175" s="125">
        <v>215</v>
      </c>
      <c r="G175" s="117">
        <v>190000</v>
      </c>
      <c r="H175" s="643">
        <v>195000</v>
      </c>
      <c r="I175" s="681">
        <v>1826000.73</v>
      </c>
      <c r="J175" s="453">
        <f t="shared" si="13"/>
        <v>0.10405253233387261</v>
      </c>
      <c r="K175" s="688">
        <f t="shared" si="11"/>
        <v>0.10679075686897453</v>
      </c>
      <c r="L175" s="27">
        <v>40400650</v>
      </c>
      <c r="M175" s="472">
        <f t="shared" si="14"/>
        <v>22.37129445178261</v>
      </c>
      <c r="N175" s="516">
        <f t="shared" si="12"/>
        <v>6605.2213802264496</v>
      </c>
    </row>
    <row r="176" spans="5:14" s="30" customFormat="1" x14ac:dyDescent="0.25">
      <c r="E176" s="425" t="s">
        <v>247</v>
      </c>
      <c r="F176" s="125">
        <v>100</v>
      </c>
      <c r="G176" s="117">
        <v>190000</v>
      </c>
      <c r="H176" s="643">
        <v>195000</v>
      </c>
      <c r="I176" s="681">
        <v>1826000.73</v>
      </c>
      <c r="J176" s="453">
        <f t="shared" si="13"/>
        <v>0.10405253233387261</v>
      </c>
      <c r="K176" s="688">
        <f t="shared" si="11"/>
        <v>0.10679075686897453</v>
      </c>
      <c r="L176" s="27">
        <v>18791000</v>
      </c>
      <c r="M176" s="472">
        <f t="shared" si="14"/>
        <v>10.405253233387262</v>
      </c>
      <c r="N176" s="516">
        <f t="shared" si="12"/>
        <v>6615.6266334598367</v>
      </c>
    </row>
    <row r="177" spans="5:14" s="30" customFormat="1" x14ac:dyDescent="0.25">
      <c r="E177" s="425" t="s">
        <v>248</v>
      </c>
      <c r="F177" s="125">
        <v>1</v>
      </c>
      <c r="G177" s="117">
        <v>200000</v>
      </c>
      <c r="H177" s="643">
        <v>195000</v>
      </c>
      <c r="I177" s="680">
        <v>1880000.72</v>
      </c>
      <c r="J177" s="453">
        <f t="shared" si="13"/>
        <v>0.10638293798100247</v>
      </c>
      <c r="K177" s="688">
        <f t="shared" si="11"/>
        <v>0.10372336453147742</v>
      </c>
      <c r="L177" s="27">
        <v>197800</v>
      </c>
      <c r="M177" s="472">
        <f t="shared" si="14"/>
        <v>0.10638293798100247</v>
      </c>
      <c r="N177" s="516">
        <f t="shared" si="12"/>
        <v>6615.7330163978177</v>
      </c>
    </row>
    <row r="178" spans="5:14" s="30" customFormat="1" x14ac:dyDescent="0.25">
      <c r="E178" s="425" t="s">
        <v>248</v>
      </c>
      <c r="F178" s="125">
        <v>500</v>
      </c>
      <c r="G178" s="117">
        <v>200000</v>
      </c>
      <c r="H178" s="643">
        <v>195000</v>
      </c>
      <c r="I178" s="680">
        <v>1880000.72</v>
      </c>
      <c r="J178" s="453">
        <f t="shared" si="13"/>
        <v>0.10638293798100247</v>
      </c>
      <c r="K178" s="688">
        <f t="shared" si="11"/>
        <v>0.10372336453147742</v>
      </c>
      <c r="L178" s="27">
        <v>98900000</v>
      </c>
      <c r="M178" s="472">
        <f t="shared" si="14"/>
        <v>53.191468990501235</v>
      </c>
      <c r="N178" s="516">
        <f t="shared" si="12"/>
        <v>6668.9244853883192</v>
      </c>
    </row>
    <row r="179" spans="5:14" s="30" customFormat="1" x14ac:dyDescent="0.25">
      <c r="E179" s="425" t="s">
        <v>248</v>
      </c>
      <c r="F179" s="125">
        <v>5</v>
      </c>
      <c r="G179" s="117">
        <v>200000</v>
      </c>
      <c r="H179" s="643">
        <v>195000</v>
      </c>
      <c r="I179" s="680">
        <v>1880000.72</v>
      </c>
      <c r="J179" s="453">
        <f t="shared" si="13"/>
        <v>0.10638293798100247</v>
      </c>
      <c r="K179" s="688">
        <f t="shared" si="11"/>
        <v>0.10372336453147742</v>
      </c>
      <c r="L179" s="27">
        <v>989000</v>
      </c>
      <c r="M179" s="472">
        <f t="shared" si="14"/>
        <v>0.53191468990501234</v>
      </c>
      <c r="N179" s="516">
        <f t="shared" si="12"/>
        <v>6669.4564000782239</v>
      </c>
    </row>
    <row r="180" spans="5:14" s="30" customFormat="1" x14ac:dyDescent="0.25">
      <c r="E180" s="425" t="s">
        <v>248</v>
      </c>
      <c r="F180" s="125">
        <v>2</v>
      </c>
      <c r="G180" s="117">
        <v>200000</v>
      </c>
      <c r="H180" s="643">
        <v>195000</v>
      </c>
      <c r="I180" s="680">
        <v>1880000.72</v>
      </c>
      <c r="J180" s="453">
        <f t="shared" si="13"/>
        <v>0.10638293798100247</v>
      </c>
      <c r="K180" s="688">
        <f t="shared" si="11"/>
        <v>0.10372336453147742</v>
      </c>
      <c r="L180" s="27">
        <v>395600</v>
      </c>
      <c r="M180" s="472">
        <f t="shared" si="14"/>
        <v>0.21276587596200494</v>
      </c>
      <c r="N180" s="516">
        <f t="shared" si="12"/>
        <v>6669.6691659541857</v>
      </c>
    </row>
    <row r="181" spans="5:14" s="30" customFormat="1" x14ac:dyDescent="0.25">
      <c r="E181" s="425" t="s">
        <v>248</v>
      </c>
      <c r="F181" s="125">
        <v>190</v>
      </c>
      <c r="G181" s="117">
        <v>200000</v>
      </c>
      <c r="H181" s="643">
        <v>195000</v>
      </c>
      <c r="I181" s="680">
        <v>1880000.72</v>
      </c>
      <c r="J181" s="453">
        <f t="shared" si="13"/>
        <v>0.10638293798100247</v>
      </c>
      <c r="K181" s="688">
        <f t="shared" si="11"/>
        <v>0.10372336453147742</v>
      </c>
      <c r="L181" s="27">
        <v>37582000</v>
      </c>
      <c r="M181" s="472">
        <f t="shared" si="14"/>
        <v>20.212758216390469</v>
      </c>
      <c r="N181" s="516">
        <f t="shared" si="12"/>
        <v>6689.881924170576</v>
      </c>
    </row>
    <row r="182" spans="5:14" s="30" customFormat="1" x14ac:dyDescent="0.25">
      <c r="E182" s="425" t="s">
        <v>248</v>
      </c>
      <c r="F182" s="125">
        <v>39</v>
      </c>
      <c r="G182" s="117">
        <v>200000</v>
      </c>
      <c r="H182" s="643">
        <v>195000</v>
      </c>
      <c r="I182" s="680">
        <v>1880000.72</v>
      </c>
      <c r="J182" s="453">
        <f t="shared" si="13"/>
        <v>0.10638293798100247</v>
      </c>
      <c r="K182" s="688">
        <f t="shared" si="11"/>
        <v>0.10372336453147742</v>
      </c>
      <c r="L182" s="27">
        <v>7714200</v>
      </c>
      <c r="M182" s="472">
        <f t="shared" si="14"/>
        <v>4.1489345812590965</v>
      </c>
      <c r="N182" s="516">
        <f t="shared" si="12"/>
        <v>6694.0308587518348</v>
      </c>
    </row>
    <row r="183" spans="5:14" s="30" customFormat="1" x14ac:dyDescent="0.25">
      <c r="E183" s="425" t="s">
        <v>248</v>
      </c>
      <c r="F183" s="125">
        <v>27</v>
      </c>
      <c r="G183" s="117">
        <v>200000</v>
      </c>
      <c r="H183" s="643">
        <v>195000</v>
      </c>
      <c r="I183" s="680">
        <v>1880000.72</v>
      </c>
      <c r="J183" s="453">
        <f t="shared" si="13"/>
        <v>0.10638293798100247</v>
      </c>
      <c r="K183" s="688">
        <f t="shared" si="11"/>
        <v>0.10372336453147742</v>
      </c>
      <c r="L183" s="27">
        <v>5340600</v>
      </c>
      <c r="M183" s="472">
        <f t="shared" si="14"/>
        <v>2.8723393254870668</v>
      </c>
      <c r="N183" s="516">
        <f t="shared" si="12"/>
        <v>6696.9031980773216</v>
      </c>
    </row>
    <row r="184" spans="5:14" s="30" customFormat="1" x14ac:dyDescent="0.25">
      <c r="E184" s="425" t="s">
        <v>248</v>
      </c>
      <c r="F184" s="125">
        <v>300</v>
      </c>
      <c r="G184" s="117">
        <v>195000</v>
      </c>
      <c r="H184" s="643">
        <v>195000</v>
      </c>
      <c r="I184" s="680">
        <v>1880000.72</v>
      </c>
      <c r="J184" s="453">
        <f t="shared" si="13"/>
        <v>0.10372336453147742</v>
      </c>
      <c r="K184" s="688">
        <f t="shared" si="11"/>
        <v>0.10372336453147742</v>
      </c>
      <c r="L184" s="27">
        <v>57856500</v>
      </c>
      <c r="M184" s="472">
        <f t="shared" si="14"/>
        <v>31.117009359443223</v>
      </c>
      <c r="N184" s="516">
        <f t="shared" si="12"/>
        <v>6728.0202074367644</v>
      </c>
    </row>
    <row r="185" spans="5:14" s="30" customFormat="1" x14ac:dyDescent="0.25">
      <c r="E185" s="425" t="s">
        <v>248</v>
      </c>
      <c r="F185" s="125">
        <v>40</v>
      </c>
      <c r="G185" s="117">
        <v>195000</v>
      </c>
      <c r="H185" s="643">
        <v>195000</v>
      </c>
      <c r="I185" s="680">
        <v>1880000.72</v>
      </c>
      <c r="J185" s="453">
        <f t="shared" si="13"/>
        <v>0.10372336453147742</v>
      </c>
      <c r="K185" s="688">
        <f t="shared" si="11"/>
        <v>0.10372336453147742</v>
      </c>
      <c r="L185" s="27">
        <v>7714200</v>
      </c>
      <c r="M185" s="472">
        <f t="shared" si="14"/>
        <v>4.1489345812590965</v>
      </c>
      <c r="N185" s="516">
        <f t="shared" si="12"/>
        <v>6732.1691420180232</v>
      </c>
    </row>
    <row r="186" spans="5:14" s="30" customFormat="1" x14ac:dyDescent="0.25">
      <c r="E186" s="425" t="s">
        <v>248</v>
      </c>
      <c r="F186" s="125">
        <v>85</v>
      </c>
      <c r="G186" s="117">
        <v>195000</v>
      </c>
      <c r="H186" s="643">
        <v>195000</v>
      </c>
      <c r="I186" s="680">
        <v>1880000.72</v>
      </c>
      <c r="J186" s="453">
        <f t="shared" si="13"/>
        <v>0.10372336453147742</v>
      </c>
      <c r="K186" s="688">
        <f t="shared" si="11"/>
        <v>0.10372336453147742</v>
      </c>
      <c r="L186" s="27">
        <v>16392675</v>
      </c>
      <c r="M186" s="472">
        <f t="shared" si="14"/>
        <v>8.8164859851755804</v>
      </c>
      <c r="N186" s="516">
        <f t="shared" si="12"/>
        <v>6740.9856280031991</v>
      </c>
    </row>
    <row r="187" spans="5:14" s="30" customFormat="1" x14ac:dyDescent="0.25">
      <c r="E187" s="425" t="s">
        <v>248</v>
      </c>
      <c r="F187" s="125">
        <v>50</v>
      </c>
      <c r="G187" s="117">
        <v>195000</v>
      </c>
      <c r="H187" s="643">
        <v>195000</v>
      </c>
      <c r="I187" s="680">
        <v>1880000.72</v>
      </c>
      <c r="J187" s="453">
        <f t="shared" si="13"/>
        <v>0.10372336453147742</v>
      </c>
      <c r="K187" s="688">
        <f t="shared" si="11"/>
        <v>0.10372336453147742</v>
      </c>
      <c r="L187" s="27">
        <v>9642750</v>
      </c>
      <c r="M187" s="472">
        <f t="shared" si="14"/>
        <v>5.1861682265738711</v>
      </c>
      <c r="N187" s="516">
        <f t="shared" si="12"/>
        <v>6746.1717962297726</v>
      </c>
    </row>
    <row r="188" spans="5:14" s="57" customFormat="1" x14ac:dyDescent="0.25">
      <c r="E188" s="553" t="s">
        <v>251</v>
      </c>
      <c r="F188" s="554">
        <v>4</v>
      </c>
      <c r="G188" s="69">
        <v>195000</v>
      </c>
      <c r="H188" s="643">
        <v>200000</v>
      </c>
      <c r="I188" s="681">
        <v>1892000</v>
      </c>
      <c r="J188" s="445">
        <f t="shared" si="13"/>
        <v>0.10306553911205074</v>
      </c>
      <c r="K188" s="689">
        <f t="shared" si="11"/>
        <v>0.10570824524312897</v>
      </c>
      <c r="L188" s="69">
        <v>771420</v>
      </c>
      <c r="M188" s="520">
        <f t="shared" si="14"/>
        <v>0.41226215644820297</v>
      </c>
      <c r="N188" s="522">
        <f t="shared" si="12"/>
        <v>6746.5840583862209</v>
      </c>
    </row>
    <row r="189" spans="5:14" s="30" customFormat="1" x14ac:dyDescent="0.25">
      <c r="E189" s="425" t="s">
        <v>251</v>
      </c>
      <c r="F189" s="125">
        <v>3</v>
      </c>
      <c r="G189" s="117">
        <v>195000</v>
      </c>
      <c r="H189" s="643">
        <v>200000</v>
      </c>
      <c r="I189" s="680">
        <v>1892000</v>
      </c>
      <c r="J189" s="453">
        <f t="shared" si="13"/>
        <v>0.10306553911205074</v>
      </c>
      <c r="K189" s="688">
        <f t="shared" si="11"/>
        <v>0.10570824524312897</v>
      </c>
      <c r="L189" s="117">
        <v>578565</v>
      </c>
      <c r="M189" s="472">
        <f t="shared" si="14"/>
        <v>0.30919661733615222</v>
      </c>
      <c r="N189" s="516">
        <f t="shared" si="12"/>
        <v>6746.893255003557</v>
      </c>
    </row>
    <row r="190" spans="5:14" s="30" customFormat="1" x14ac:dyDescent="0.25">
      <c r="E190" s="425" t="s">
        <v>251</v>
      </c>
      <c r="F190" s="125">
        <v>298</v>
      </c>
      <c r="G190" s="117">
        <v>195000</v>
      </c>
      <c r="H190" s="643">
        <v>200000</v>
      </c>
      <c r="I190" s="680">
        <v>1892000</v>
      </c>
      <c r="J190" s="453">
        <f t="shared" si="13"/>
        <v>0.10306553911205074</v>
      </c>
      <c r="K190" s="688">
        <f t="shared" si="11"/>
        <v>0.10570824524312897</v>
      </c>
      <c r="L190" s="117">
        <v>57470790</v>
      </c>
      <c r="M190" s="472">
        <f t="shared" si="14"/>
        <v>30.713530655391121</v>
      </c>
      <c r="N190" s="516">
        <f t="shared" si="12"/>
        <v>6777.606785658948</v>
      </c>
    </row>
    <row r="191" spans="5:14" s="30" customFormat="1" x14ac:dyDescent="0.25">
      <c r="E191" s="425" t="s">
        <v>251</v>
      </c>
      <c r="F191" s="125">
        <v>11</v>
      </c>
      <c r="G191" s="117">
        <v>195000</v>
      </c>
      <c r="H191" s="643">
        <v>200000</v>
      </c>
      <c r="I191" s="680">
        <v>1892000</v>
      </c>
      <c r="J191" s="453">
        <f t="shared" si="13"/>
        <v>0.10306553911205074</v>
      </c>
      <c r="K191" s="688">
        <f t="shared" si="11"/>
        <v>0.10570824524312897</v>
      </c>
      <c r="L191" s="117">
        <v>2121405</v>
      </c>
      <c r="M191" s="472">
        <f t="shared" si="14"/>
        <v>1.1337209302325582</v>
      </c>
      <c r="N191" s="516">
        <f t="shared" si="12"/>
        <v>6778.7405065891808</v>
      </c>
    </row>
    <row r="192" spans="5:14" s="30" customFormat="1" x14ac:dyDescent="0.25">
      <c r="E192" s="425" t="s">
        <v>252</v>
      </c>
      <c r="F192" s="125">
        <v>196</v>
      </c>
      <c r="G192" s="117">
        <v>195000</v>
      </c>
      <c r="H192" s="643">
        <v>201010</v>
      </c>
      <c r="I192" s="680">
        <v>1890000</v>
      </c>
      <c r="J192" s="453">
        <f t="shared" si="13"/>
        <v>0.10317460317460317</v>
      </c>
      <c r="K192" s="688">
        <f t="shared" si="11"/>
        <v>0.10635449735449735</v>
      </c>
      <c r="L192" s="117">
        <v>37799580</v>
      </c>
      <c r="M192" s="472">
        <f t="shared" si="14"/>
        <v>20.222222222222221</v>
      </c>
      <c r="N192" s="516">
        <f t="shared" si="12"/>
        <v>6798.9627288114034</v>
      </c>
    </row>
    <row r="193" spans="5:14" s="30" customFormat="1" x14ac:dyDescent="0.25">
      <c r="E193" s="425" t="s">
        <v>252</v>
      </c>
      <c r="F193" s="125">
        <v>20</v>
      </c>
      <c r="G193" s="117">
        <v>195000</v>
      </c>
      <c r="H193" s="643">
        <v>201010</v>
      </c>
      <c r="I193" s="680">
        <v>1890000</v>
      </c>
      <c r="J193" s="453">
        <f t="shared" si="13"/>
        <v>0.10317460317460317</v>
      </c>
      <c r="K193" s="688">
        <f t="shared" si="11"/>
        <v>0.10635449735449735</v>
      </c>
      <c r="L193" s="117">
        <v>3857100</v>
      </c>
      <c r="M193" s="472">
        <f t="shared" si="14"/>
        <v>2.0634920634920633</v>
      </c>
      <c r="N193" s="516">
        <f t="shared" si="12"/>
        <v>6801.0262208748954</v>
      </c>
    </row>
    <row r="194" spans="5:14" s="30" customFormat="1" x14ac:dyDescent="0.25">
      <c r="E194" s="425" t="s">
        <v>253</v>
      </c>
      <c r="F194" s="125">
        <v>1727</v>
      </c>
      <c r="G194" s="117">
        <v>200000</v>
      </c>
      <c r="H194" s="643">
        <v>211000</v>
      </c>
      <c r="I194" s="680">
        <v>1882000</v>
      </c>
      <c r="J194" s="453">
        <f t="shared" si="13"/>
        <v>0.10626992561105207</v>
      </c>
      <c r="K194" s="688">
        <f t="shared" si="11"/>
        <v>0.11211477151965994</v>
      </c>
      <c r="L194" s="117">
        <v>341600600</v>
      </c>
      <c r="M194" s="472">
        <f t="shared" si="14"/>
        <v>183.52816153028692</v>
      </c>
      <c r="N194" s="516">
        <f t="shared" si="12"/>
        <v>6984.554382405182</v>
      </c>
    </row>
    <row r="195" spans="5:14" s="30" customFormat="1" x14ac:dyDescent="0.25">
      <c r="E195" s="425" t="s">
        <v>253</v>
      </c>
      <c r="F195" s="125">
        <v>240</v>
      </c>
      <c r="G195" s="117">
        <v>195100</v>
      </c>
      <c r="H195" s="643">
        <v>211000</v>
      </c>
      <c r="I195" s="680">
        <v>1882000</v>
      </c>
      <c r="J195" s="453">
        <f t="shared" si="13"/>
        <v>0.10366631243358129</v>
      </c>
      <c r="K195" s="688">
        <f t="shared" ref="K195:K258" si="15">H195/I195</f>
        <v>0.11211477151965994</v>
      </c>
      <c r="L195" s="117">
        <v>46308936</v>
      </c>
      <c r="M195" s="472">
        <f t="shared" si="14"/>
        <v>24.879914984059511</v>
      </c>
      <c r="N195" s="516">
        <f t="shared" si="12"/>
        <v>7009.4342973892417</v>
      </c>
    </row>
    <row r="196" spans="5:14" s="30" customFormat="1" x14ac:dyDescent="0.25">
      <c r="E196" s="425" t="s">
        <v>253</v>
      </c>
      <c r="F196" s="125">
        <v>55</v>
      </c>
      <c r="G196" s="117">
        <v>195010</v>
      </c>
      <c r="H196" s="643">
        <v>211000</v>
      </c>
      <c r="I196" s="680">
        <v>1882000</v>
      </c>
      <c r="J196" s="453">
        <f t="shared" si="13"/>
        <v>0.10361849096705632</v>
      </c>
      <c r="K196" s="688">
        <f t="shared" si="15"/>
        <v>0.11211477151965994</v>
      </c>
      <c r="L196" s="117">
        <v>10607568.949999999</v>
      </c>
      <c r="M196" s="472">
        <f t="shared" si="14"/>
        <v>5.6990170031880973</v>
      </c>
      <c r="N196" s="516">
        <f t="shared" si="12"/>
        <v>7015.1333143924294</v>
      </c>
    </row>
    <row r="197" spans="5:14" s="30" customFormat="1" x14ac:dyDescent="0.25">
      <c r="E197" s="425" t="s">
        <v>253</v>
      </c>
      <c r="F197" s="125">
        <v>10</v>
      </c>
      <c r="G197" s="117">
        <v>195000</v>
      </c>
      <c r="H197" s="643">
        <v>211000</v>
      </c>
      <c r="I197" s="680">
        <v>1882000</v>
      </c>
      <c r="J197" s="453">
        <f t="shared" si="13"/>
        <v>0.10361317747077577</v>
      </c>
      <c r="K197" s="688">
        <f t="shared" si="15"/>
        <v>0.11211477151965994</v>
      </c>
      <c r="L197" s="117">
        <v>1928550</v>
      </c>
      <c r="M197" s="472">
        <f t="shared" si="14"/>
        <v>1.0361317747077576</v>
      </c>
      <c r="N197" s="516">
        <f t="shared" ref="N197:N260" si="16">N196+M197</f>
        <v>7016.1694461671368</v>
      </c>
    </row>
    <row r="198" spans="5:14" s="30" customFormat="1" x14ac:dyDescent="0.25">
      <c r="E198" s="425" t="s">
        <v>253</v>
      </c>
      <c r="F198" s="125">
        <v>102</v>
      </c>
      <c r="G198" s="117">
        <v>195000</v>
      </c>
      <c r="H198" s="643">
        <v>211000</v>
      </c>
      <c r="I198" s="680">
        <v>1882000</v>
      </c>
      <c r="J198" s="453">
        <f t="shared" si="13"/>
        <v>0.10361317747077577</v>
      </c>
      <c r="K198" s="688">
        <f t="shared" si="15"/>
        <v>0.11211477151965994</v>
      </c>
      <c r="L198" s="117">
        <v>19671210</v>
      </c>
      <c r="M198" s="472">
        <f t="shared" si="14"/>
        <v>10.568544102019128</v>
      </c>
      <c r="N198" s="516">
        <f t="shared" si="16"/>
        <v>7026.7379902691555</v>
      </c>
    </row>
    <row r="199" spans="5:14" s="30" customFormat="1" x14ac:dyDescent="0.25">
      <c r="E199" s="425" t="s">
        <v>253</v>
      </c>
      <c r="F199" s="125">
        <v>114</v>
      </c>
      <c r="G199" s="117">
        <v>195000</v>
      </c>
      <c r="H199" s="643">
        <v>211000</v>
      </c>
      <c r="I199" s="680">
        <v>1882000</v>
      </c>
      <c r="J199" s="453">
        <f t="shared" si="13"/>
        <v>0.10361317747077577</v>
      </c>
      <c r="K199" s="688">
        <f t="shared" si="15"/>
        <v>0.11211477151965994</v>
      </c>
      <c r="L199" s="117">
        <v>21985470</v>
      </c>
      <c r="M199" s="472">
        <f t="shared" si="14"/>
        <v>11.811902231668437</v>
      </c>
      <c r="N199" s="516">
        <f t="shared" si="16"/>
        <v>7038.5498925008242</v>
      </c>
    </row>
    <row r="200" spans="5:14" s="30" customFormat="1" x14ac:dyDescent="0.25">
      <c r="E200" s="425" t="s">
        <v>253</v>
      </c>
      <c r="F200" s="125">
        <v>4920</v>
      </c>
      <c r="G200" s="117">
        <v>195000</v>
      </c>
      <c r="H200" s="643">
        <v>211000</v>
      </c>
      <c r="I200" s="680">
        <v>1882000</v>
      </c>
      <c r="J200" s="453">
        <f t="shared" si="13"/>
        <v>0.10361317747077577</v>
      </c>
      <c r="K200" s="688">
        <f t="shared" si="15"/>
        <v>0.11211477151965994</v>
      </c>
      <c r="L200" s="117">
        <v>948846600</v>
      </c>
      <c r="M200" s="472">
        <f t="shared" si="14"/>
        <v>509.77683315621675</v>
      </c>
      <c r="N200" s="516">
        <f t="shared" si="16"/>
        <v>7548.3267256570407</v>
      </c>
    </row>
    <row r="201" spans="5:14" s="30" customFormat="1" x14ac:dyDescent="0.25">
      <c r="E201" s="425" t="s">
        <v>254</v>
      </c>
      <c r="F201" s="125">
        <v>35</v>
      </c>
      <c r="G201" s="117">
        <v>201010</v>
      </c>
      <c r="H201" s="643">
        <v>210000</v>
      </c>
      <c r="I201" s="680">
        <v>1882000</v>
      </c>
      <c r="J201" s="453">
        <f t="shared" si="13"/>
        <v>0.10680658873538788</v>
      </c>
      <c r="K201" s="688">
        <f t="shared" si="15"/>
        <v>0.11158342189160468</v>
      </c>
      <c r="L201" s="117">
        <v>6957961.1500000004</v>
      </c>
      <c r="M201" s="472">
        <f t="shared" si="14"/>
        <v>3.7382306057385759</v>
      </c>
      <c r="N201" s="516">
        <f t="shared" si="16"/>
        <v>7552.0649562627796</v>
      </c>
    </row>
    <row r="202" spans="5:14" s="30" customFormat="1" x14ac:dyDescent="0.25">
      <c r="E202" s="425" t="s">
        <v>254</v>
      </c>
      <c r="F202" s="125">
        <v>959</v>
      </c>
      <c r="G202" s="117">
        <v>201000</v>
      </c>
      <c r="H202" s="643">
        <v>210000</v>
      </c>
      <c r="I202" s="680">
        <v>1882000</v>
      </c>
      <c r="J202" s="453">
        <f t="shared" si="13"/>
        <v>0.10680127523910733</v>
      </c>
      <c r="K202" s="688">
        <f t="shared" si="15"/>
        <v>0.11158342189160468</v>
      </c>
      <c r="L202" s="117">
        <v>190638651</v>
      </c>
      <c r="M202" s="472">
        <f t="shared" si="14"/>
        <v>102.42242295430393</v>
      </c>
      <c r="N202" s="516">
        <f t="shared" si="16"/>
        <v>7654.4873792170838</v>
      </c>
    </row>
    <row r="203" spans="5:14" s="30" customFormat="1" x14ac:dyDescent="0.25">
      <c r="E203" s="425" t="s">
        <v>254</v>
      </c>
      <c r="F203" s="125">
        <v>5</v>
      </c>
      <c r="G203" s="117">
        <v>200000</v>
      </c>
      <c r="H203" s="643">
        <v>210000</v>
      </c>
      <c r="I203" s="680">
        <v>1882000</v>
      </c>
      <c r="J203" s="453">
        <f t="shared" si="13"/>
        <v>0.10626992561105207</v>
      </c>
      <c r="K203" s="688">
        <f t="shared" si="15"/>
        <v>0.11158342189160468</v>
      </c>
      <c r="L203" s="117">
        <v>989000</v>
      </c>
      <c r="M203" s="472">
        <f t="shared" si="14"/>
        <v>0.53134962805526031</v>
      </c>
      <c r="N203" s="516">
        <f t="shared" si="16"/>
        <v>7655.0187288451389</v>
      </c>
    </row>
    <row r="204" spans="5:14" s="30" customFormat="1" x14ac:dyDescent="0.25">
      <c r="E204" s="425" t="s">
        <v>254</v>
      </c>
      <c r="F204" s="125">
        <v>260</v>
      </c>
      <c r="G204" s="117">
        <v>200000</v>
      </c>
      <c r="H204" s="643">
        <v>210000</v>
      </c>
      <c r="I204" s="680">
        <v>1882000</v>
      </c>
      <c r="J204" s="453">
        <f t="shared" si="13"/>
        <v>0.10626992561105207</v>
      </c>
      <c r="K204" s="688">
        <f t="shared" si="15"/>
        <v>0.11158342189160468</v>
      </c>
      <c r="L204" s="117">
        <v>51428000</v>
      </c>
      <c r="M204" s="472">
        <f t="shared" si="14"/>
        <v>27.630180658873538</v>
      </c>
      <c r="N204" s="516">
        <f t="shared" si="16"/>
        <v>7682.6489095040124</v>
      </c>
    </row>
    <row r="205" spans="5:14" s="30" customFormat="1" x14ac:dyDescent="0.25">
      <c r="E205" s="425" t="s">
        <v>254</v>
      </c>
      <c r="F205" s="125">
        <v>1800</v>
      </c>
      <c r="G205" s="117">
        <v>200000</v>
      </c>
      <c r="H205" s="643">
        <v>210000</v>
      </c>
      <c r="I205" s="680">
        <v>1882000</v>
      </c>
      <c r="J205" s="453">
        <f t="shared" si="13"/>
        <v>0.10626992561105207</v>
      </c>
      <c r="K205" s="688">
        <f t="shared" si="15"/>
        <v>0.11158342189160468</v>
      </c>
      <c r="L205" s="117">
        <v>356040000</v>
      </c>
      <c r="M205" s="472">
        <f t="shared" si="14"/>
        <v>191.28586609989372</v>
      </c>
      <c r="N205" s="516">
        <f t="shared" si="16"/>
        <v>7873.934775603906</v>
      </c>
    </row>
    <row r="206" spans="5:14" s="30" customFormat="1" x14ac:dyDescent="0.25">
      <c r="E206" s="425" t="s">
        <v>254</v>
      </c>
      <c r="F206" s="125">
        <v>3000</v>
      </c>
      <c r="G206" s="117">
        <v>200000</v>
      </c>
      <c r="H206" s="643">
        <v>210000</v>
      </c>
      <c r="I206" s="680">
        <v>1882000</v>
      </c>
      <c r="J206" s="453">
        <f t="shared" si="13"/>
        <v>0.10626992561105207</v>
      </c>
      <c r="K206" s="688">
        <f t="shared" si="15"/>
        <v>0.11158342189160468</v>
      </c>
      <c r="L206" s="117">
        <v>593400000</v>
      </c>
      <c r="M206" s="472">
        <f t="shared" si="14"/>
        <v>318.80977683315621</v>
      </c>
      <c r="N206" s="516">
        <f t="shared" si="16"/>
        <v>8192.7445524370614</v>
      </c>
    </row>
    <row r="207" spans="5:14" s="30" customFormat="1" x14ac:dyDescent="0.25">
      <c r="E207" s="425" t="s">
        <v>254</v>
      </c>
      <c r="F207" s="125">
        <v>78</v>
      </c>
      <c r="G207" s="117">
        <v>200010</v>
      </c>
      <c r="H207" s="643">
        <v>210000</v>
      </c>
      <c r="I207" s="680">
        <v>1882000</v>
      </c>
      <c r="J207" s="453">
        <f t="shared" si="13"/>
        <v>0.10627523910733262</v>
      </c>
      <c r="K207" s="688">
        <f t="shared" si="15"/>
        <v>0.11158342189160468</v>
      </c>
      <c r="L207" s="117">
        <v>15429171.42</v>
      </c>
      <c r="M207" s="472">
        <f t="shared" si="14"/>
        <v>8.2894686503719441</v>
      </c>
      <c r="N207" s="516">
        <f t="shared" si="16"/>
        <v>8201.0340210874328</v>
      </c>
    </row>
    <row r="208" spans="5:14" s="30" customFormat="1" x14ac:dyDescent="0.25">
      <c r="E208" s="425" t="s">
        <v>254</v>
      </c>
      <c r="F208" s="125">
        <v>99</v>
      </c>
      <c r="G208" s="117">
        <v>200000</v>
      </c>
      <c r="H208" s="643">
        <v>210000</v>
      </c>
      <c r="I208" s="680">
        <v>1882000</v>
      </c>
      <c r="J208" s="453">
        <f t="shared" si="13"/>
        <v>0.10626992561105207</v>
      </c>
      <c r="K208" s="688">
        <f t="shared" si="15"/>
        <v>0.11158342189160468</v>
      </c>
      <c r="L208" s="117">
        <v>19582200</v>
      </c>
      <c r="M208" s="472">
        <f t="shared" si="14"/>
        <v>10.520722635494154</v>
      </c>
      <c r="N208" s="516">
        <f t="shared" si="16"/>
        <v>8211.554743722927</v>
      </c>
    </row>
    <row r="209" spans="5:14" s="30" customFormat="1" x14ac:dyDescent="0.25">
      <c r="E209" s="425" t="s">
        <v>254</v>
      </c>
      <c r="F209" s="125">
        <v>180</v>
      </c>
      <c r="G209" s="117">
        <v>200000</v>
      </c>
      <c r="H209" s="643">
        <v>210000</v>
      </c>
      <c r="I209" s="680">
        <v>1882000</v>
      </c>
      <c r="J209" s="453">
        <f t="shared" si="13"/>
        <v>0.10626992561105207</v>
      </c>
      <c r="K209" s="688">
        <f t="shared" si="15"/>
        <v>0.11158342189160468</v>
      </c>
      <c r="L209" s="117">
        <v>35604000</v>
      </c>
      <c r="M209" s="472">
        <f t="shared" si="14"/>
        <v>19.128586609989373</v>
      </c>
      <c r="N209" s="516">
        <f t="shared" si="16"/>
        <v>8230.6833303329167</v>
      </c>
    </row>
    <row r="210" spans="5:14" s="30" customFormat="1" x14ac:dyDescent="0.25">
      <c r="E210" s="425" t="s">
        <v>254</v>
      </c>
      <c r="F210" s="125">
        <v>20</v>
      </c>
      <c r="G210" s="117">
        <v>200000</v>
      </c>
      <c r="H210" s="643">
        <v>210000</v>
      </c>
      <c r="I210" s="680">
        <v>1882000</v>
      </c>
      <c r="J210" s="453">
        <f t="shared" si="13"/>
        <v>0.10626992561105207</v>
      </c>
      <c r="K210" s="688">
        <f t="shared" si="15"/>
        <v>0.11158342189160468</v>
      </c>
      <c r="L210" s="117">
        <v>3956000</v>
      </c>
      <c r="M210" s="472">
        <f t="shared" si="14"/>
        <v>2.1253985122210413</v>
      </c>
      <c r="N210" s="516">
        <f t="shared" si="16"/>
        <v>8232.808728845137</v>
      </c>
    </row>
    <row r="211" spans="5:14" s="30" customFormat="1" x14ac:dyDescent="0.25">
      <c r="E211" s="425" t="s">
        <v>255</v>
      </c>
      <c r="F211" s="26">
        <v>3</v>
      </c>
      <c r="G211" s="27">
        <v>210000</v>
      </c>
      <c r="H211" s="643">
        <v>200000</v>
      </c>
      <c r="I211" s="680">
        <v>1840588.68</v>
      </c>
      <c r="J211" s="453">
        <f t="shared" si="13"/>
        <v>0.11409393216522445</v>
      </c>
      <c r="K211" s="688">
        <f t="shared" si="15"/>
        <v>0.10866088777640423</v>
      </c>
      <c r="L211" s="117">
        <v>623070</v>
      </c>
      <c r="M211" s="472">
        <f t="shared" si="14"/>
        <v>0.34228179649567336</v>
      </c>
      <c r="N211" s="516">
        <f t="shared" si="16"/>
        <v>8233.1510106416335</v>
      </c>
    </row>
    <row r="212" spans="5:14" s="545" customFormat="1" x14ac:dyDescent="0.25">
      <c r="E212" s="425" t="s">
        <v>255</v>
      </c>
      <c r="F212" s="26">
        <v>54</v>
      </c>
      <c r="G212" s="27">
        <v>211000</v>
      </c>
      <c r="H212" s="643">
        <v>200000</v>
      </c>
      <c r="I212" s="680">
        <v>1840588.68</v>
      </c>
      <c r="J212" s="453">
        <f t="shared" si="13"/>
        <v>0.11463723660410646</v>
      </c>
      <c r="K212" s="688">
        <f t="shared" si="15"/>
        <v>0.10866088777640423</v>
      </c>
      <c r="L212" s="117">
        <v>11268666</v>
      </c>
      <c r="M212" s="521">
        <f t="shared" si="14"/>
        <v>6.1904107766217491</v>
      </c>
      <c r="N212" s="522">
        <f t="shared" si="16"/>
        <v>8239.3414214182558</v>
      </c>
    </row>
    <row r="213" spans="5:14" s="30" customFormat="1" x14ac:dyDescent="0.25">
      <c r="E213" s="425" t="s">
        <v>255</v>
      </c>
      <c r="F213" s="26">
        <v>20</v>
      </c>
      <c r="G213" s="27">
        <v>200000</v>
      </c>
      <c r="H213" s="643">
        <v>200000</v>
      </c>
      <c r="I213" s="680">
        <v>1840588.68</v>
      </c>
      <c r="J213" s="453">
        <f t="shared" si="13"/>
        <v>0.10866088777640423</v>
      </c>
      <c r="K213" s="688">
        <f t="shared" si="15"/>
        <v>0.10866088777640423</v>
      </c>
      <c r="L213" s="117">
        <v>3956000</v>
      </c>
      <c r="M213" s="472">
        <f t="shared" si="14"/>
        <v>2.1732177555280847</v>
      </c>
      <c r="N213" s="516">
        <f t="shared" si="16"/>
        <v>8241.5146391737835</v>
      </c>
    </row>
    <row r="214" spans="5:14" s="30" customFormat="1" x14ac:dyDescent="0.25">
      <c r="E214" s="425" t="s">
        <v>255</v>
      </c>
      <c r="F214" s="26">
        <v>55</v>
      </c>
      <c r="G214" s="27">
        <v>200000</v>
      </c>
      <c r="H214" s="643">
        <v>200000</v>
      </c>
      <c r="I214" s="680">
        <v>1840588.68</v>
      </c>
      <c r="J214" s="453">
        <f t="shared" si="13"/>
        <v>0.10866088777640423</v>
      </c>
      <c r="K214" s="688">
        <f t="shared" si="15"/>
        <v>0.10866088777640423</v>
      </c>
      <c r="L214" s="117">
        <v>10879000</v>
      </c>
      <c r="M214" s="472">
        <f t="shared" si="14"/>
        <v>5.9763488277022327</v>
      </c>
      <c r="N214" s="516">
        <f t="shared" si="16"/>
        <v>8247.4909880014857</v>
      </c>
    </row>
    <row r="215" spans="5:14" s="30" customFormat="1" x14ac:dyDescent="0.25">
      <c r="E215" s="425" t="s">
        <v>255</v>
      </c>
      <c r="F215" s="26">
        <v>37</v>
      </c>
      <c r="G215" s="27">
        <v>200000</v>
      </c>
      <c r="H215" s="643">
        <v>200000</v>
      </c>
      <c r="I215" s="680">
        <v>1840588.68</v>
      </c>
      <c r="J215" s="453">
        <f t="shared" si="13"/>
        <v>0.10866088777640423</v>
      </c>
      <c r="K215" s="688">
        <f t="shared" si="15"/>
        <v>0.10866088777640423</v>
      </c>
      <c r="L215" s="117">
        <v>7318600</v>
      </c>
      <c r="M215" s="472">
        <f t="shared" si="14"/>
        <v>4.0204528477269568</v>
      </c>
      <c r="N215" s="516">
        <f t="shared" si="16"/>
        <v>8251.5114408492118</v>
      </c>
    </row>
    <row r="216" spans="5:14" s="30" customFormat="1" x14ac:dyDescent="0.25">
      <c r="E216" s="425" t="s">
        <v>256</v>
      </c>
      <c r="F216" s="26">
        <v>350</v>
      </c>
      <c r="G216" s="27">
        <v>210000</v>
      </c>
      <c r="H216" s="643">
        <v>200000</v>
      </c>
      <c r="I216" s="680">
        <v>1836221.55</v>
      </c>
      <c r="J216" s="453">
        <f t="shared" si="13"/>
        <v>0.11436528451591257</v>
      </c>
      <c r="K216" s="688">
        <f t="shared" si="15"/>
        <v>0.10891931858658341</v>
      </c>
      <c r="L216" s="117">
        <v>72691500</v>
      </c>
      <c r="M216" s="472">
        <f t="shared" si="14"/>
        <v>40.027849580569402</v>
      </c>
      <c r="N216" s="516">
        <f t="shared" si="16"/>
        <v>8291.5392904297805</v>
      </c>
    </row>
    <row r="217" spans="5:14" s="30" customFormat="1" x14ac:dyDescent="0.25">
      <c r="E217" s="425" t="s">
        <v>256</v>
      </c>
      <c r="F217" s="26">
        <v>40</v>
      </c>
      <c r="G217" s="27">
        <v>200000</v>
      </c>
      <c r="H217" s="643">
        <v>200000</v>
      </c>
      <c r="I217" s="680">
        <v>1836221.55</v>
      </c>
      <c r="J217" s="453">
        <f t="shared" si="13"/>
        <v>0.10891931858658341</v>
      </c>
      <c r="K217" s="688">
        <f t="shared" si="15"/>
        <v>0.10891931858658341</v>
      </c>
      <c r="L217" s="117">
        <v>7912000</v>
      </c>
      <c r="M217" s="472">
        <f t="shared" si="14"/>
        <v>4.3567727434633365</v>
      </c>
      <c r="N217" s="516">
        <f t="shared" si="16"/>
        <v>8295.8960631732443</v>
      </c>
    </row>
    <row r="218" spans="5:14" s="30" customFormat="1" x14ac:dyDescent="0.25">
      <c r="E218" s="425" t="s">
        <v>256</v>
      </c>
      <c r="F218" s="26">
        <v>14</v>
      </c>
      <c r="G218" s="27">
        <v>200000</v>
      </c>
      <c r="H218" s="643">
        <v>200000</v>
      </c>
      <c r="I218" s="680">
        <v>1836221.55</v>
      </c>
      <c r="J218" s="453">
        <f t="shared" ref="J218:J277" si="17">G218/I218</f>
        <v>0.10891931858658341</v>
      </c>
      <c r="K218" s="688">
        <f t="shared" si="15"/>
        <v>0.10891931858658341</v>
      </c>
      <c r="L218" s="117">
        <v>2769200</v>
      </c>
      <c r="M218" s="472">
        <f t="shared" si="14"/>
        <v>1.5248704602121677</v>
      </c>
      <c r="N218" s="516">
        <f t="shared" si="16"/>
        <v>8297.420933633457</v>
      </c>
    </row>
    <row r="219" spans="5:14" s="30" customFormat="1" x14ac:dyDescent="0.25">
      <c r="E219" s="425" t="s">
        <v>256</v>
      </c>
      <c r="F219" s="26">
        <v>48</v>
      </c>
      <c r="G219" s="27">
        <v>200000</v>
      </c>
      <c r="H219" s="643">
        <v>200000</v>
      </c>
      <c r="I219" s="680">
        <v>1836221.55</v>
      </c>
      <c r="J219" s="453">
        <f t="shared" si="17"/>
        <v>0.10891931858658341</v>
      </c>
      <c r="K219" s="688">
        <f t="shared" si="15"/>
        <v>0.10891931858658341</v>
      </c>
      <c r="L219" s="117">
        <v>9494400</v>
      </c>
      <c r="M219" s="472">
        <f t="shared" si="14"/>
        <v>5.2281272921560031</v>
      </c>
      <c r="N219" s="516">
        <f t="shared" si="16"/>
        <v>8302.6490609256125</v>
      </c>
    </row>
    <row r="220" spans="5:14" s="30" customFormat="1" x14ac:dyDescent="0.25">
      <c r="E220" s="425" t="s">
        <v>256</v>
      </c>
      <c r="F220" s="26">
        <v>55</v>
      </c>
      <c r="G220" s="27">
        <v>200000</v>
      </c>
      <c r="H220" s="643">
        <v>200000</v>
      </c>
      <c r="I220" s="680">
        <v>1836221.55</v>
      </c>
      <c r="J220" s="453">
        <f t="shared" si="17"/>
        <v>0.10891931858658341</v>
      </c>
      <c r="K220" s="688">
        <f t="shared" si="15"/>
        <v>0.10891931858658341</v>
      </c>
      <c r="L220" s="117">
        <v>10879000</v>
      </c>
      <c r="M220" s="472">
        <f t="shared" si="14"/>
        <v>5.9905625222620875</v>
      </c>
      <c r="N220" s="516">
        <f t="shared" si="16"/>
        <v>8308.6396234478743</v>
      </c>
    </row>
    <row r="221" spans="5:14" s="30" customFormat="1" x14ac:dyDescent="0.25">
      <c r="E221" s="425" t="s">
        <v>256</v>
      </c>
      <c r="F221" s="26">
        <v>35</v>
      </c>
      <c r="G221" s="27">
        <v>200000</v>
      </c>
      <c r="H221" s="643">
        <v>200000</v>
      </c>
      <c r="I221" s="680">
        <v>1836221.55</v>
      </c>
      <c r="J221" s="453">
        <f t="shared" si="17"/>
        <v>0.10891931858658341</v>
      </c>
      <c r="K221" s="688">
        <f t="shared" si="15"/>
        <v>0.10891931858658341</v>
      </c>
      <c r="L221" s="117">
        <v>6923000</v>
      </c>
      <c r="M221" s="472">
        <f t="shared" si="14"/>
        <v>3.8121761505304192</v>
      </c>
      <c r="N221" s="516">
        <f t="shared" si="16"/>
        <v>8312.4517995984042</v>
      </c>
    </row>
    <row r="222" spans="5:14" s="30" customFormat="1" x14ac:dyDescent="0.25">
      <c r="E222" s="425" t="s">
        <v>256</v>
      </c>
      <c r="F222" s="26">
        <v>19</v>
      </c>
      <c r="G222" s="27">
        <v>200000</v>
      </c>
      <c r="H222" s="643">
        <v>200000</v>
      </c>
      <c r="I222" s="680">
        <v>1836221.55</v>
      </c>
      <c r="J222" s="453">
        <f t="shared" si="17"/>
        <v>0.10891931858658341</v>
      </c>
      <c r="K222" s="688">
        <f t="shared" si="15"/>
        <v>0.10891931858658341</v>
      </c>
      <c r="L222" s="117">
        <v>3758200</v>
      </c>
      <c r="M222" s="472">
        <f t="shared" si="14"/>
        <v>2.0694670531450847</v>
      </c>
      <c r="N222" s="516">
        <f t="shared" si="16"/>
        <v>8314.521266651549</v>
      </c>
    </row>
    <row r="223" spans="5:14" s="30" customFormat="1" x14ac:dyDescent="0.25">
      <c r="E223" s="425" t="s">
        <v>257</v>
      </c>
      <c r="F223" s="26">
        <v>10</v>
      </c>
      <c r="G223" s="27">
        <v>199990</v>
      </c>
      <c r="H223" s="643">
        <v>200000</v>
      </c>
      <c r="I223" s="680">
        <v>1832757.41</v>
      </c>
      <c r="J223" s="453">
        <f t="shared" si="17"/>
        <v>0.10911973341851064</v>
      </c>
      <c r="K223" s="688">
        <f t="shared" si="15"/>
        <v>0.10912518967799455</v>
      </c>
      <c r="L223" s="117">
        <v>1977901.1</v>
      </c>
      <c r="M223" s="472">
        <f t="shared" si="14"/>
        <v>1.0911973341851064</v>
      </c>
      <c r="N223" s="516">
        <f t="shared" si="16"/>
        <v>8315.6124639857335</v>
      </c>
    </row>
    <row r="224" spans="5:14" s="30" customFormat="1" x14ac:dyDescent="0.25">
      <c r="E224" s="425" t="s">
        <v>257</v>
      </c>
      <c r="F224" s="26">
        <v>5</v>
      </c>
      <c r="G224" s="27">
        <v>199990</v>
      </c>
      <c r="H224" s="643">
        <v>200000</v>
      </c>
      <c r="I224" s="680">
        <v>1832757.41</v>
      </c>
      <c r="J224" s="453">
        <f t="shared" si="17"/>
        <v>0.10911973341851064</v>
      </c>
      <c r="K224" s="688">
        <f t="shared" si="15"/>
        <v>0.10912518967799455</v>
      </c>
      <c r="L224" s="117">
        <v>988950.55</v>
      </c>
      <c r="M224" s="472">
        <f t="shared" si="14"/>
        <v>0.54559866709255322</v>
      </c>
      <c r="N224" s="516">
        <f t="shared" si="16"/>
        <v>8316.1580626528266</v>
      </c>
    </row>
    <row r="225" spans="5:14" s="30" customFormat="1" x14ac:dyDescent="0.25">
      <c r="E225" s="425" t="s">
        <v>257</v>
      </c>
      <c r="F225" s="26">
        <v>49</v>
      </c>
      <c r="G225" s="27">
        <v>199990</v>
      </c>
      <c r="H225" s="643">
        <v>200000</v>
      </c>
      <c r="I225" s="680">
        <v>1832757.41</v>
      </c>
      <c r="J225" s="453">
        <f t="shared" si="17"/>
        <v>0.10911973341851064</v>
      </c>
      <c r="K225" s="688">
        <f t="shared" si="15"/>
        <v>0.10912518967799455</v>
      </c>
      <c r="L225" s="117">
        <v>9691715.3900000006</v>
      </c>
      <c r="M225" s="472">
        <f t="shared" si="14"/>
        <v>5.3468669375070217</v>
      </c>
      <c r="N225" s="516">
        <f t="shared" si="16"/>
        <v>8321.5049295903336</v>
      </c>
    </row>
    <row r="226" spans="5:14" s="30" customFormat="1" x14ac:dyDescent="0.25">
      <c r="E226" s="425" t="s">
        <v>257</v>
      </c>
      <c r="F226" s="26">
        <v>2000</v>
      </c>
      <c r="G226" s="27">
        <v>199990</v>
      </c>
      <c r="H226" s="643">
        <v>200000</v>
      </c>
      <c r="I226" s="680">
        <v>1832757.41</v>
      </c>
      <c r="J226" s="453">
        <f t="shared" si="17"/>
        <v>0.10911973341851064</v>
      </c>
      <c r="K226" s="688">
        <f t="shared" si="15"/>
        <v>0.10912518967799455</v>
      </c>
      <c r="L226" s="117">
        <v>395580220</v>
      </c>
      <c r="M226" s="472">
        <f t="shared" si="14"/>
        <v>218.23946683702127</v>
      </c>
      <c r="N226" s="516">
        <f t="shared" si="16"/>
        <v>8539.7443964273552</v>
      </c>
    </row>
    <row r="227" spans="5:14" s="30" customFormat="1" x14ac:dyDescent="0.25">
      <c r="E227" s="425" t="s">
        <v>257</v>
      </c>
      <c r="F227" s="26">
        <v>100</v>
      </c>
      <c r="G227" s="27">
        <v>195000</v>
      </c>
      <c r="H227" s="643">
        <v>200000</v>
      </c>
      <c r="I227" s="680">
        <v>1832757.41</v>
      </c>
      <c r="J227" s="453">
        <f t="shared" si="17"/>
        <v>0.10639705993604467</v>
      </c>
      <c r="K227" s="688">
        <f t="shared" si="15"/>
        <v>0.10912518967799455</v>
      </c>
      <c r="L227" s="117">
        <v>19285500</v>
      </c>
      <c r="M227" s="472">
        <f t="shared" si="14"/>
        <v>10.639705993604467</v>
      </c>
      <c r="N227" s="516">
        <f t="shared" si="16"/>
        <v>8550.3841024209596</v>
      </c>
    </row>
    <row r="228" spans="5:14" s="30" customFormat="1" x14ac:dyDescent="0.25">
      <c r="E228" s="425" t="s">
        <v>257</v>
      </c>
      <c r="F228" s="26">
        <v>500</v>
      </c>
      <c r="G228" s="27">
        <v>195000</v>
      </c>
      <c r="H228" s="643">
        <v>200000</v>
      </c>
      <c r="I228" s="680">
        <v>1832757.41</v>
      </c>
      <c r="J228" s="453">
        <f t="shared" si="17"/>
        <v>0.10639705993604467</v>
      </c>
      <c r="K228" s="688">
        <f t="shared" si="15"/>
        <v>0.10912518967799455</v>
      </c>
      <c r="L228" s="117">
        <v>96427500</v>
      </c>
      <c r="M228" s="472">
        <f t="shared" si="14"/>
        <v>53.198529968022335</v>
      </c>
      <c r="N228" s="516">
        <f t="shared" si="16"/>
        <v>8603.5826323889814</v>
      </c>
    </row>
    <row r="229" spans="5:14" s="30" customFormat="1" x14ac:dyDescent="0.25">
      <c r="E229" s="425" t="s">
        <v>257</v>
      </c>
      <c r="F229" s="26">
        <v>40</v>
      </c>
      <c r="G229" s="27">
        <v>195000</v>
      </c>
      <c r="H229" s="643">
        <v>200000</v>
      </c>
      <c r="I229" s="680">
        <v>1832757.41</v>
      </c>
      <c r="J229" s="453">
        <f t="shared" si="17"/>
        <v>0.10639705993604467</v>
      </c>
      <c r="K229" s="688">
        <f t="shared" si="15"/>
        <v>0.10912518967799455</v>
      </c>
      <c r="L229" s="117">
        <v>7714200</v>
      </c>
      <c r="M229" s="472">
        <f t="shared" si="14"/>
        <v>4.2558823974417868</v>
      </c>
      <c r="N229" s="516">
        <f t="shared" si="16"/>
        <v>8607.8385147864228</v>
      </c>
    </row>
    <row r="230" spans="5:14" s="30" customFormat="1" x14ac:dyDescent="0.25">
      <c r="E230" s="425" t="s">
        <v>257</v>
      </c>
      <c r="F230" s="26">
        <v>515</v>
      </c>
      <c r="G230" s="27">
        <v>195000</v>
      </c>
      <c r="H230" s="643">
        <v>200000</v>
      </c>
      <c r="I230" s="680">
        <v>1832757.41</v>
      </c>
      <c r="J230" s="453">
        <f t="shared" si="17"/>
        <v>0.10639705993604467</v>
      </c>
      <c r="K230" s="688">
        <f t="shared" si="15"/>
        <v>0.10912518967799455</v>
      </c>
      <c r="L230" s="117">
        <v>99320325</v>
      </c>
      <c r="M230" s="472">
        <f t="shared" si="14"/>
        <v>54.79448586706301</v>
      </c>
      <c r="N230" s="516">
        <f t="shared" si="16"/>
        <v>8662.6330006534863</v>
      </c>
    </row>
    <row r="231" spans="5:14" s="30" customFormat="1" x14ac:dyDescent="0.25">
      <c r="E231" s="425" t="s">
        <v>257</v>
      </c>
      <c r="F231" s="26">
        <v>100</v>
      </c>
      <c r="G231" s="27">
        <v>195000</v>
      </c>
      <c r="H231" s="643">
        <v>200000</v>
      </c>
      <c r="I231" s="680">
        <v>1832757.41</v>
      </c>
      <c r="J231" s="453">
        <f t="shared" si="17"/>
        <v>0.10639705993604467</v>
      </c>
      <c r="K231" s="688">
        <f t="shared" si="15"/>
        <v>0.10912518967799455</v>
      </c>
      <c r="L231" s="117">
        <v>19285500</v>
      </c>
      <c r="M231" s="472">
        <f t="shared" ref="M231:M277" si="18">F231*J231</f>
        <v>10.639705993604467</v>
      </c>
      <c r="N231" s="516">
        <f t="shared" si="16"/>
        <v>8673.2727066470907</v>
      </c>
    </row>
    <row r="232" spans="5:14" s="30" customFormat="1" x14ac:dyDescent="0.25">
      <c r="E232" s="425" t="s">
        <v>257</v>
      </c>
      <c r="F232" s="26">
        <v>100</v>
      </c>
      <c r="G232" s="27">
        <v>195000</v>
      </c>
      <c r="H232" s="643">
        <v>200000</v>
      </c>
      <c r="I232" s="680">
        <v>1832757.41</v>
      </c>
      <c r="J232" s="453">
        <f t="shared" si="17"/>
        <v>0.10639705993604467</v>
      </c>
      <c r="K232" s="688">
        <f t="shared" si="15"/>
        <v>0.10912518967799455</v>
      </c>
      <c r="L232" s="117">
        <v>19285500</v>
      </c>
      <c r="M232" s="472">
        <f t="shared" si="18"/>
        <v>10.639705993604467</v>
      </c>
      <c r="N232" s="516">
        <f t="shared" si="16"/>
        <v>8683.912412640695</v>
      </c>
    </row>
    <row r="233" spans="5:14" s="30" customFormat="1" x14ac:dyDescent="0.25">
      <c r="E233" s="425" t="s">
        <v>257</v>
      </c>
      <c r="F233" s="26">
        <v>58</v>
      </c>
      <c r="G233" s="27">
        <v>195000</v>
      </c>
      <c r="H233" s="643">
        <v>200000</v>
      </c>
      <c r="I233" s="680">
        <v>1832757.41</v>
      </c>
      <c r="J233" s="453">
        <f t="shared" si="17"/>
        <v>0.10639705993604467</v>
      </c>
      <c r="K233" s="688">
        <f t="shared" si="15"/>
        <v>0.10912518967799455</v>
      </c>
      <c r="L233" s="117">
        <v>11185590</v>
      </c>
      <c r="M233" s="472">
        <f t="shared" si="18"/>
        <v>6.1710294762905908</v>
      </c>
      <c r="N233" s="516">
        <f t="shared" si="16"/>
        <v>8690.0834421169857</v>
      </c>
    </row>
    <row r="234" spans="5:14" s="30" customFormat="1" x14ac:dyDescent="0.25">
      <c r="E234" s="425" t="s">
        <v>257</v>
      </c>
      <c r="F234" s="26">
        <v>37</v>
      </c>
      <c r="G234" s="27">
        <v>195000</v>
      </c>
      <c r="H234" s="643">
        <v>200000</v>
      </c>
      <c r="I234" s="680">
        <v>1832757.41</v>
      </c>
      <c r="J234" s="453">
        <f t="shared" si="17"/>
        <v>0.10639705993604467</v>
      </c>
      <c r="K234" s="688">
        <f t="shared" si="15"/>
        <v>0.10912518967799455</v>
      </c>
      <c r="L234" s="117">
        <v>7135635</v>
      </c>
      <c r="M234" s="472">
        <f t="shared" si="18"/>
        <v>3.936691217633653</v>
      </c>
      <c r="N234" s="516">
        <f t="shared" si="16"/>
        <v>8694.0201333346195</v>
      </c>
    </row>
    <row r="235" spans="5:14" s="30" customFormat="1" x14ac:dyDescent="0.25">
      <c r="E235" s="425" t="s">
        <v>258</v>
      </c>
      <c r="F235" s="26">
        <v>213</v>
      </c>
      <c r="G235" s="27">
        <v>195010</v>
      </c>
      <c r="H235" s="643">
        <v>214990</v>
      </c>
      <c r="I235" s="680">
        <v>1832757.41</v>
      </c>
      <c r="J235" s="453">
        <f t="shared" si="17"/>
        <v>0.10640251619552858</v>
      </c>
      <c r="K235" s="688">
        <f t="shared" si="15"/>
        <v>0.11730412264436023</v>
      </c>
      <c r="L235" s="117">
        <v>41080221.57</v>
      </c>
      <c r="M235" s="472">
        <f t="shared" si="18"/>
        <v>22.663735949647588</v>
      </c>
      <c r="N235" s="516">
        <f t="shared" si="16"/>
        <v>8716.6838692842666</v>
      </c>
    </row>
    <row r="236" spans="5:14" s="30" customFormat="1" x14ac:dyDescent="0.25">
      <c r="E236" s="425" t="s">
        <v>258</v>
      </c>
      <c r="F236" s="26">
        <v>1500</v>
      </c>
      <c r="G236" s="27">
        <v>195000</v>
      </c>
      <c r="H236" s="643">
        <v>214990</v>
      </c>
      <c r="I236" s="680">
        <v>1832757.41</v>
      </c>
      <c r="J236" s="453">
        <f t="shared" si="17"/>
        <v>0.10639705993604467</v>
      </c>
      <c r="K236" s="688">
        <f t="shared" si="15"/>
        <v>0.11730412264436023</v>
      </c>
      <c r="L236" s="117">
        <v>289282500</v>
      </c>
      <c r="M236" s="472">
        <f t="shared" si="18"/>
        <v>159.595589904067</v>
      </c>
      <c r="N236" s="516">
        <f t="shared" si="16"/>
        <v>8876.2794591883339</v>
      </c>
    </row>
    <row r="237" spans="5:14" s="30" customFormat="1" x14ac:dyDescent="0.25">
      <c r="E237" s="425" t="s">
        <v>258</v>
      </c>
      <c r="F237" s="26">
        <v>158</v>
      </c>
      <c r="G237" s="27">
        <v>195000</v>
      </c>
      <c r="H237" s="643">
        <v>214990</v>
      </c>
      <c r="I237" s="680">
        <v>1832757.41</v>
      </c>
      <c r="J237" s="453">
        <f t="shared" si="17"/>
        <v>0.10639705993604467</v>
      </c>
      <c r="K237" s="688">
        <f t="shared" si="15"/>
        <v>0.11730412264436023</v>
      </c>
      <c r="L237" s="117">
        <v>30471090</v>
      </c>
      <c r="M237" s="472">
        <f t="shared" si="18"/>
        <v>16.810735469895057</v>
      </c>
      <c r="N237" s="516">
        <f t="shared" si="16"/>
        <v>8893.0901946582289</v>
      </c>
    </row>
    <row r="238" spans="5:14" s="30" customFormat="1" x14ac:dyDescent="0.25">
      <c r="E238" s="425" t="s">
        <v>258</v>
      </c>
      <c r="F238" s="26">
        <v>16</v>
      </c>
      <c r="G238" s="27">
        <v>195000</v>
      </c>
      <c r="H238" s="643">
        <v>214990</v>
      </c>
      <c r="I238" s="680">
        <v>1832757.41</v>
      </c>
      <c r="J238" s="453">
        <f t="shared" si="17"/>
        <v>0.10639705993604467</v>
      </c>
      <c r="K238" s="688">
        <f t="shared" si="15"/>
        <v>0.11730412264436023</v>
      </c>
      <c r="L238" s="117">
        <v>3085680</v>
      </c>
      <c r="M238" s="472">
        <f t="shared" si="18"/>
        <v>1.7023529589767148</v>
      </c>
      <c r="N238" s="516">
        <f t="shared" si="16"/>
        <v>8894.7925476172059</v>
      </c>
    </row>
    <row r="239" spans="5:14" s="30" customFormat="1" x14ac:dyDescent="0.25">
      <c r="E239" s="425" t="s">
        <v>258</v>
      </c>
      <c r="F239" s="26">
        <v>3</v>
      </c>
      <c r="G239" s="27">
        <v>195000</v>
      </c>
      <c r="H239" s="643">
        <v>214990</v>
      </c>
      <c r="I239" s="680">
        <v>1832757.41</v>
      </c>
      <c r="J239" s="453">
        <f t="shared" si="17"/>
        <v>0.10639705993604467</v>
      </c>
      <c r="K239" s="688">
        <f t="shared" si="15"/>
        <v>0.11730412264436023</v>
      </c>
      <c r="L239" s="117">
        <v>578565</v>
      </c>
      <c r="M239" s="472">
        <f t="shared" si="18"/>
        <v>0.31919117980813405</v>
      </c>
      <c r="N239" s="516">
        <f t="shared" si="16"/>
        <v>8895.1117387970135</v>
      </c>
    </row>
    <row r="240" spans="5:14" s="30" customFormat="1" x14ac:dyDescent="0.25">
      <c r="E240" s="425" t="s">
        <v>258</v>
      </c>
      <c r="F240" s="26">
        <v>80</v>
      </c>
      <c r="G240" s="27">
        <v>195000</v>
      </c>
      <c r="H240" s="643">
        <v>214990</v>
      </c>
      <c r="I240" s="680">
        <v>1832757.41</v>
      </c>
      <c r="J240" s="453">
        <f t="shared" si="17"/>
        <v>0.10639705993604467</v>
      </c>
      <c r="K240" s="688">
        <f t="shared" si="15"/>
        <v>0.11730412264436023</v>
      </c>
      <c r="L240" s="117">
        <v>15428400</v>
      </c>
      <c r="M240" s="472">
        <f t="shared" si="18"/>
        <v>8.5117647948835735</v>
      </c>
      <c r="N240" s="516">
        <f>N239+M240</f>
        <v>8903.6235035918962</v>
      </c>
    </row>
    <row r="241" spans="5:14" s="30" customFormat="1" x14ac:dyDescent="0.25">
      <c r="E241" s="425" t="s">
        <v>258</v>
      </c>
      <c r="F241" s="26">
        <v>5</v>
      </c>
      <c r="G241" s="27">
        <v>195000</v>
      </c>
      <c r="H241" s="643">
        <v>214990</v>
      </c>
      <c r="I241" s="680">
        <v>1832757.41</v>
      </c>
      <c r="J241" s="453">
        <f t="shared" si="17"/>
        <v>0.10639705993604467</v>
      </c>
      <c r="K241" s="688">
        <f t="shared" si="15"/>
        <v>0.11730412264436023</v>
      </c>
      <c r="L241" s="117">
        <v>964275</v>
      </c>
      <c r="M241" s="472">
        <f t="shared" si="18"/>
        <v>0.53198529968022334</v>
      </c>
      <c r="N241" s="516">
        <f t="shared" si="16"/>
        <v>8904.1554888915762</v>
      </c>
    </row>
    <row r="242" spans="5:14" s="30" customFormat="1" x14ac:dyDescent="0.25">
      <c r="E242" s="425" t="s">
        <v>258</v>
      </c>
      <c r="F242" s="26">
        <v>190</v>
      </c>
      <c r="G242" s="27">
        <v>195000</v>
      </c>
      <c r="H242" s="643">
        <v>214990</v>
      </c>
      <c r="I242" s="680">
        <v>1832757.41</v>
      </c>
      <c r="J242" s="453">
        <f t="shared" si="17"/>
        <v>0.10639705993604467</v>
      </c>
      <c r="K242" s="688">
        <f t="shared" si="15"/>
        <v>0.11730412264436023</v>
      </c>
      <c r="L242" s="117">
        <v>36642450</v>
      </c>
      <c r="M242" s="472">
        <f t="shared" si="18"/>
        <v>20.21544138784849</v>
      </c>
      <c r="N242" s="516">
        <f t="shared" si="16"/>
        <v>8924.370930279425</v>
      </c>
    </row>
    <row r="243" spans="5:14" s="30" customFormat="1" x14ac:dyDescent="0.25">
      <c r="E243" s="425" t="s">
        <v>258</v>
      </c>
      <c r="F243" s="26">
        <v>100</v>
      </c>
      <c r="G243" s="27">
        <v>195000</v>
      </c>
      <c r="H243" s="643">
        <v>214990</v>
      </c>
      <c r="I243" s="680">
        <v>1832757.41</v>
      </c>
      <c r="J243" s="453">
        <f t="shared" si="17"/>
        <v>0.10639705993604467</v>
      </c>
      <c r="K243" s="688">
        <f t="shared" si="15"/>
        <v>0.11730412264436023</v>
      </c>
      <c r="L243" s="117">
        <v>19285500</v>
      </c>
      <c r="M243" s="472">
        <f t="shared" si="18"/>
        <v>10.639705993604467</v>
      </c>
      <c r="N243" s="516">
        <f t="shared" si="16"/>
        <v>8935.0106362730294</v>
      </c>
    </row>
    <row r="244" spans="5:14" s="30" customFormat="1" x14ac:dyDescent="0.25">
      <c r="E244" s="425" t="s">
        <v>258</v>
      </c>
      <c r="F244" s="26">
        <v>1000</v>
      </c>
      <c r="G244" s="27">
        <v>195000</v>
      </c>
      <c r="H244" s="643">
        <v>214990</v>
      </c>
      <c r="I244" s="680">
        <v>1832757.41</v>
      </c>
      <c r="J244" s="453">
        <f t="shared" si="17"/>
        <v>0.10639705993604467</v>
      </c>
      <c r="K244" s="688">
        <f t="shared" si="15"/>
        <v>0.11730412264436023</v>
      </c>
      <c r="L244" s="117">
        <v>192855000</v>
      </c>
      <c r="M244" s="472">
        <f t="shared" si="18"/>
        <v>106.39705993604467</v>
      </c>
      <c r="N244" s="516">
        <f t="shared" si="16"/>
        <v>9041.4076962090749</v>
      </c>
    </row>
    <row r="245" spans="5:14" s="30" customFormat="1" x14ac:dyDescent="0.25">
      <c r="E245" s="425" t="s">
        <v>258</v>
      </c>
      <c r="F245" s="26">
        <v>300</v>
      </c>
      <c r="G245" s="27">
        <v>195000</v>
      </c>
      <c r="H245" s="643">
        <v>214990</v>
      </c>
      <c r="I245" s="680">
        <v>1832757.41</v>
      </c>
      <c r="J245" s="453">
        <f t="shared" si="17"/>
        <v>0.10639705993604467</v>
      </c>
      <c r="K245" s="688">
        <f t="shared" si="15"/>
        <v>0.11730412264436023</v>
      </c>
      <c r="L245" s="117">
        <v>57856500</v>
      </c>
      <c r="M245" s="472">
        <f t="shared" si="18"/>
        <v>31.919117980813404</v>
      </c>
      <c r="N245" s="516">
        <f t="shared" si="16"/>
        <v>9073.326814189888</v>
      </c>
    </row>
    <row r="246" spans="5:14" s="30" customFormat="1" x14ac:dyDescent="0.25">
      <c r="E246" s="425" t="s">
        <v>258</v>
      </c>
      <c r="F246" s="26">
        <v>40</v>
      </c>
      <c r="G246" s="27">
        <v>195000</v>
      </c>
      <c r="H246" s="643">
        <v>214990</v>
      </c>
      <c r="I246" s="680">
        <v>1832757.41</v>
      </c>
      <c r="J246" s="453">
        <f t="shared" si="17"/>
        <v>0.10639705993604467</v>
      </c>
      <c r="K246" s="688">
        <f t="shared" si="15"/>
        <v>0.11730412264436023</v>
      </c>
      <c r="L246" s="117">
        <v>7714200</v>
      </c>
      <c r="M246" s="472">
        <f t="shared" si="18"/>
        <v>4.2558823974417868</v>
      </c>
      <c r="N246" s="516">
        <f t="shared" si="16"/>
        <v>9077.5826965873293</v>
      </c>
    </row>
    <row r="247" spans="5:14" s="30" customFormat="1" x14ac:dyDescent="0.25">
      <c r="E247" s="425" t="s">
        <v>259</v>
      </c>
      <c r="F247" s="26">
        <v>75000</v>
      </c>
      <c r="G247" s="27">
        <v>205000</v>
      </c>
      <c r="H247" s="643">
        <v>286990</v>
      </c>
      <c r="I247" s="680">
        <v>1832757.41</v>
      </c>
      <c r="J247" s="453">
        <f t="shared" si="17"/>
        <v>0.11185331941994441</v>
      </c>
      <c r="K247" s="688">
        <f t="shared" si="15"/>
        <v>0.15658919092843826</v>
      </c>
      <c r="L247" s="117">
        <v>15205875000</v>
      </c>
      <c r="M247" s="472">
        <f t="shared" si="18"/>
        <v>8388.9989564958305</v>
      </c>
      <c r="N247" s="516">
        <f t="shared" si="16"/>
        <v>17466.581653083158</v>
      </c>
    </row>
    <row r="248" spans="5:14" s="30" customFormat="1" x14ac:dyDescent="0.25">
      <c r="E248" s="425" t="s">
        <v>262</v>
      </c>
      <c r="F248" s="125">
        <v>260</v>
      </c>
      <c r="G248" s="117">
        <v>250000</v>
      </c>
      <c r="H248" s="643">
        <v>280000</v>
      </c>
      <c r="I248" s="683">
        <v>1835391.02</v>
      </c>
      <c r="J248" s="453">
        <f t="shared" si="17"/>
        <v>0.13621075687730019</v>
      </c>
      <c r="K248" s="688">
        <f t="shared" si="15"/>
        <v>0.15255604770257619</v>
      </c>
      <c r="L248" s="117">
        <v>64285000</v>
      </c>
      <c r="M248" s="472">
        <f t="shared" si="18"/>
        <v>35.414796788098052</v>
      </c>
      <c r="N248" s="516">
        <f t="shared" si="16"/>
        <v>17501.996449871254</v>
      </c>
    </row>
    <row r="249" spans="5:14" s="30" customFormat="1" x14ac:dyDescent="0.25">
      <c r="E249" s="425" t="s">
        <v>262</v>
      </c>
      <c r="F249" s="125">
        <v>36</v>
      </c>
      <c r="G249" s="117">
        <v>250000</v>
      </c>
      <c r="H249" s="643">
        <v>280000</v>
      </c>
      <c r="I249" s="680">
        <v>1835391.02</v>
      </c>
      <c r="J249" s="453">
        <f t="shared" si="17"/>
        <v>0.13621075687730019</v>
      </c>
      <c r="K249" s="688">
        <f t="shared" si="15"/>
        <v>0.15255604770257619</v>
      </c>
      <c r="L249" s="117">
        <v>8901000</v>
      </c>
      <c r="M249" s="472">
        <f t="shared" si="18"/>
        <v>4.9035872475828066</v>
      </c>
      <c r="N249" s="516">
        <f t="shared" si="16"/>
        <v>17506.900037118838</v>
      </c>
    </row>
    <row r="250" spans="5:14" s="30" customFormat="1" x14ac:dyDescent="0.25">
      <c r="E250" s="425" t="s">
        <v>262</v>
      </c>
      <c r="F250" s="125">
        <v>2113</v>
      </c>
      <c r="G250" s="117">
        <v>250000</v>
      </c>
      <c r="H250" s="643">
        <v>280000</v>
      </c>
      <c r="I250" s="680">
        <v>1835391.02</v>
      </c>
      <c r="J250" s="453">
        <f t="shared" si="17"/>
        <v>0.13621075687730019</v>
      </c>
      <c r="K250" s="688">
        <f t="shared" si="15"/>
        <v>0.15255604770257619</v>
      </c>
      <c r="L250" s="117">
        <v>522439250</v>
      </c>
      <c r="M250" s="472">
        <f t="shared" si="18"/>
        <v>287.81332928173532</v>
      </c>
      <c r="N250" s="516">
        <f t="shared" si="16"/>
        <v>17794.713366400574</v>
      </c>
    </row>
    <row r="251" spans="5:14" s="30" customFormat="1" x14ac:dyDescent="0.25">
      <c r="E251" s="425" t="s">
        <v>262</v>
      </c>
      <c r="F251" s="125">
        <v>1000</v>
      </c>
      <c r="G251" s="117">
        <v>250000</v>
      </c>
      <c r="H251" s="643">
        <v>280000</v>
      </c>
      <c r="I251" s="680">
        <v>1835391.02</v>
      </c>
      <c r="J251" s="453">
        <f t="shared" si="17"/>
        <v>0.13621075687730019</v>
      </c>
      <c r="K251" s="688">
        <f t="shared" si="15"/>
        <v>0.15255604770257619</v>
      </c>
      <c r="L251" s="117">
        <v>247250000</v>
      </c>
      <c r="M251" s="472">
        <f t="shared" si="18"/>
        <v>136.21075687730018</v>
      </c>
      <c r="N251" s="516">
        <f t="shared" si="16"/>
        <v>17930.924123277873</v>
      </c>
    </row>
    <row r="252" spans="5:14" s="30" customFormat="1" x14ac:dyDescent="0.25">
      <c r="E252" s="425" t="s">
        <v>263</v>
      </c>
      <c r="F252" s="125">
        <v>1450</v>
      </c>
      <c r="G252" s="117">
        <v>281000</v>
      </c>
      <c r="H252" s="643">
        <v>310000</v>
      </c>
      <c r="I252" s="680">
        <v>2164720.04</v>
      </c>
      <c r="J252" s="453">
        <f t="shared" si="17"/>
        <v>0.12980893363005039</v>
      </c>
      <c r="K252" s="688">
        <f t="shared" si="15"/>
        <v>0.14320558514347195</v>
      </c>
      <c r="L252" s="117">
        <v>402968050</v>
      </c>
      <c r="M252" s="472">
        <f t="shared" si="18"/>
        <v>188.22295376357306</v>
      </c>
      <c r="N252" s="516">
        <f t="shared" si="16"/>
        <v>18119.147077041445</v>
      </c>
    </row>
    <row r="253" spans="5:14" s="30" customFormat="1" x14ac:dyDescent="0.25">
      <c r="E253" s="425" t="s">
        <v>263</v>
      </c>
      <c r="F253" s="125">
        <v>83</v>
      </c>
      <c r="G253" s="117">
        <v>281000</v>
      </c>
      <c r="H253" s="643">
        <v>310000</v>
      </c>
      <c r="I253" s="680">
        <v>2164720.04</v>
      </c>
      <c r="J253" s="453">
        <f t="shared" si="17"/>
        <v>0.12980893363005039</v>
      </c>
      <c r="K253" s="688">
        <f t="shared" si="15"/>
        <v>0.14320558514347195</v>
      </c>
      <c r="L253" s="117">
        <v>23066447</v>
      </c>
      <c r="M253" s="472">
        <f t="shared" si="18"/>
        <v>10.774141491294182</v>
      </c>
      <c r="N253" s="516">
        <f t="shared" si="16"/>
        <v>18129.921218532738</v>
      </c>
    </row>
    <row r="254" spans="5:14" s="30" customFormat="1" x14ac:dyDescent="0.25">
      <c r="E254" s="425" t="s">
        <v>264</v>
      </c>
      <c r="F254" s="125">
        <v>450</v>
      </c>
      <c r="G254" s="117">
        <v>400000</v>
      </c>
      <c r="H254" s="643">
        <v>450000</v>
      </c>
      <c r="I254" s="680">
        <v>2241000.94</v>
      </c>
      <c r="J254" s="453">
        <f t="shared" si="17"/>
        <v>0.17849166988747447</v>
      </c>
      <c r="K254" s="688">
        <f t="shared" si="15"/>
        <v>0.20080312862340879</v>
      </c>
      <c r="L254" s="117">
        <v>178020000</v>
      </c>
      <c r="M254" s="472">
        <f t="shared" si="18"/>
        <v>80.321251449363515</v>
      </c>
      <c r="N254" s="516">
        <f t="shared" si="16"/>
        <v>18210.242469982102</v>
      </c>
    </row>
    <row r="255" spans="5:14" s="30" customFormat="1" x14ac:dyDescent="0.25">
      <c r="E255" s="425" t="s">
        <v>264</v>
      </c>
      <c r="F255" s="125">
        <v>10</v>
      </c>
      <c r="G255" s="117">
        <v>400000</v>
      </c>
      <c r="H255" s="643">
        <v>450000</v>
      </c>
      <c r="I255" s="680">
        <v>2241000.94</v>
      </c>
      <c r="J255" s="453">
        <f t="shared" si="17"/>
        <v>0.17849166988747447</v>
      </c>
      <c r="K255" s="688">
        <f t="shared" si="15"/>
        <v>0.20080312862340879</v>
      </c>
      <c r="L255" s="117">
        <v>3956000</v>
      </c>
      <c r="M255" s="472">
        <f t="shared" si="18"/>
        <v>1.7849166988747447</v>
      </c>
      <c r="N255" s="516">
        <f t="shared" si="16"/>
        <v>18212.027386680977</v>
      </c>
    </row>
    <row r="256" spans="5:14" s="30" customFormat="1" x14ac:dyDescent="0.25">
      <c r="E256" s="425" t="s">
        <v>265</v>
      </c>
      <c r="F256" s="125">
        <v>2</v>
      </c>
      <c r="G256" s="117">
        <v>419990</v>
      </c>
      <c r="H256" s="643">
        <v>500000</v>
      </c>
      <c r="I256" s="680">
        <v>2369032.8199999998</v>
      </c>
      <c r="J256" s="453">
        <f t="shared" si="17"/>
        <v>0.17728331851476842</v>
      </c>
      <c r="K256" s="688">
        <f t="shared" si="15"/>
        <v>0.21105659481745806</v>
      </c>
      <c r="L256" s="117">
        <v>830740.22</v>
      </c>
      <c r="M256" s="472">
        <f t="shared" si="18"/>
        <v>0.35456663702953684</v>
      </c>
      <c r="N256" s="516">
        <f t="shared" si="16"/>
        <v>18212.381953318007</v>
      </c>
    </row>
    <row r="257" spans="5:14" s="30" customFormat="1" x14ac:dyDescent="0.25">
      <c r="E257" s="425" t="s">
        <v>265</v>
      </c>
      <c r="F257" s="125">
        <v>500</v>
      </c>
      <c r="G257" s="117">
        <v>400000</v>
      </c>
      <c r="H257" s="643">
        <v>500000</v>
      </c>
      <c r="I257" s="680">
        <v>2369032.8199999998</v>
      </c>
      <c r="J257" s="453">
        <f t="shared" si="17"/>
        <v>0.16884527585396644</v>
      </c>
      <c r="K257" s="688">
        <f t="shared" si="15"/>
        <v>0.21105659481745806</v>
      </c>
      <c r="L257" s="117">
        <v>197800000</v>
      </c>
      <c r="M257" s="472">
        <f t="shared" si="18"/>
        <v>84.422637926983228</v>
      </c>
      <c r="N257" s="516">
        <f t="shared" si="16"/>
        <v>18296.804591244989</v>
      </c>
    </row>
    <row r="258" spans="5:14" s="30" customFormat="1" x14ac:dyDescent="0.25">
      <c r="E258" s="425" t="s">
        <v>265</v>
      </c>
      <c r="F258" s="125">
        <v>50</v>
      </c>
      <c r="G258" s="117">
        <v>425000</v>
      </c>
      <c r="H258" s="643">
        <v>500000</v>
      </c>
      <c r="I258" s="680">
        <v>2369032.8199999998</v>
      </c>
      <c r="J258" s="453">
        <f t="shared" si="17"/>
        <v>0.17939810559483935</v>
      </c>
      <c r="K258" s="688">
        <f t="shared" si="15"/>
        <v>0.21105659481745806</v>
      </c>
      <c r="L258" s="117">
        <v>21016250</v>
      </c>
      <c r="M258" s="472">
        <f t="shared" si="18"/>
        <v>8.9699052797419672</v>
      </c>
      <c r="N258" s="516">
        <f t="shared" si="16"/>
        <v>18305.774496524729</v>
      </c>
    </row>
    <row r="259" spans="5:14" s="30" customFormat="1" x14ac:dyDescent="0.25">
      <c r="E259" s="604" t="s">
        <v>265</v>
      </c>
      <c r="F259" s="605">
        <v>50</v>
      </c>
      <c r="G259" s="606">
        <v>425000</v>
      </c>
      <c r="H259" s="643">
        <v>500000</v>
      </c>
      <c r="I259" s="685">
        <v>2369032.8199999998</v>
      </c>
      <c r="J259" s="607">
        <f t="shared" si="17"/>
        <v>0.17939810559483935</v>
      </c>
      <c r="K259" s="692">
        <f t="shared" ref="K259:K277" si="19">H259/I259</f>
        <v>0.21105659481745806</v>
      </c>
      <c r="L259" s="606">
        <v>21016250</v>
      </c>
      <c r="M259" s="608">
        <f t="shared" si="18"/>
        <v>8.9699052797419672</v>
      </c>
      <c r="N259" s="609">
        <f t="shared" si="16"/>
        <v>18314.74440180447</v>
      </c>
    </row>
    <row r="260" spans="5:14" s="30" customFormat="1" x14ac:dyDescent="0.25">
      <c r="E260" s="425" t="s">
        <v>272</v>
      </c>
      <c r="F260" s="125">
        <v>45</v>
      </c>
      <c r="G260" s="117">
        <v>694500</v>
      </c>
      <c r="H260" s="643">
        <v>600000</v>
      </c>
      <c r="I260" s="684">
        <v>2887384.04</v>
      </c>
      <c r="J260" s="607">
        <f t="shared" si="17"/>
        <v>0.24052914000314277</v>
      </c>
      <c r="K260" s="692">
        <f t="shared" si="19"/>
        <v>0.20780055291848187</v>
      </c>
      <c r="L260" s="117">
        <v>30908722.5</v>
      </c>
      <c r="M260" s="608">
        <f t="shared" si="18"/>
        <v>10.823811300141424</v>
      </c>
      <c r="N260" s="609">
        <f t="shared" si="16"/>
        <v>18325.568213104612</v>
      </c>
    </row>
    <row r="261" spans="5:14" s="30" customFormat="1" x14ac:dyDescent="0.25">
      <c r="E261" s="425" t="s">
        <v>272</v>
      </c>
      <c r="F261" s="125">
        <v>22</v>
      </c>
      <c r="G261" s="117">
        <v>685000</v>
      </c>
      <c r="H261" s="643">
        <v>600000</v>
      </c>
      <c r="I261" s="684">
        <v>2887384.04</v>
      </c>
      <c r="J261" s="607">
        <f t="shared" si="17"/>
        <v>0.23723896458193347</v>
      </c>
      <c r="K261" s="692">
        <f t="shared" si="19"/>
        <v>0.20780055291848187</v>
      </c>
      <c r="L261" s="117">
        <v>14904230</v>
      </c>
      <c r="M261" s="608">
        <f t="shared" si="18"/>
        <v>5.2192572208025361</v>
      </c>
      <c r="N261" s="609">
        <f t="shared" ref="N261:N277" si="20">N260+M261</f>
        <v>18330.787470325417</v>
      </c>
    </row>
    <row r="262" spans="5:14" s="30" customFormat="1" x14ac:dyDescent="0.25">
      <c r="E262" s="425" t="s">
        <v>272</v>
      </c>
      <c r="F262" s="125">
        <v>300</v>
      </c>
      <c r="G262" s="117">
        <v>650000</v>
      </c>
      <c r="H262" s="643">
        <v>600000</v>
      </c>
      <c r="I262" s="684">
        <v>2887384.04</v>
      </c>
      <c r="J262" s="607">
        <f t="shared" si="17"/>
        <v>0.22511726566168869</v>
      </c>
      <c r="K262" s="692">
        <f t="shared" si="19"/>
        <v>0.20780055291848187</v>
      </c>
      <c r="L262" s="117">
        <v>192855000</v>
      </c>
      <c r="M262" s="608">
        <f t="shared" si="18"/>
        <v>67.53517969850661</v>
      </c>
      <c r="N262" s="609">
        <f t="shared" si="20"/>
        <v>18398.322650023922</v>
      </c>
    </row>
    <row r="263" spans="5:14" s="30" customFormat="1" x14ac:dyDescent="0.25">
      <c r="E263" s="425" t="s">
        <v>272</v>
      </c>
      <c r="F263" s="125">
        <v>20</v>
      </c>
      <c r="G263" s="117">
        <v>650000</v>
      </c>
      <c r="H263" s="643">
        <v>600000</v>
      </c>
      <c r="I263" s="684">
        <v>2887384.04</v>
      </c>
      <c r="J263" s="607">
        <f t="shared" si="17"/>
        <v>0.22511726566168869</v>
      </c>
      <c r="K263" s="692">
        <f t="shared" si="19"/>
        <v>0.20780055291848187</v>
      </c>
      <c r="L263" s="117">
        <v>12857000</v>
      </c>
      <c r="M263" s="608">
        <f t="shared" si="18"/>
        <v>4.5023453132337741</v>
      </c>
      <c r="N263" s="609">
        <f t="shared" si="20"/>
        <v>18402.824995337156</v>
      </c>
    </row>
    <row r="264" spans="5:14" s="30" customFormat="1" x14ac:dyDescent="0.25">
      <c r="E264" s="425" t="s">
        <v>272</v>
      </c>
      <c r="F264" s="125">
        <v>11</v>
      </c>
      <c r="G264" s="117">
        <v>650000</v>
      </c>
      <c r="H264" s="643">
        <v>600000</v>
      </c>
      <c r="I264" s="684">
        <v>2887384.04</v>
      </c>
      <c r="J264" s="607">
        <f t="shared" si="17"/>
        <v>0.22511726566168869</v>
      </c>
      <c r="K264" s="692">
        <f t="shared" si="19"/>
        <v>0.20780055291848187</v>
      </c>
      <c r="L264" s="117">
        <v>7071350</v>
      </c>
      <c r="M264" s="608">
        <f t="shared" si="18"/>
        <v>2.4762899222785757</v>
      </c>
      <c r="N264" s="609">
        <f t="shared" si="20"/>
        <v>18405.301285259433</v>
      </c>
    </row>
    <row r="265" spans="5:14" s="30" customFormat="1" x14ac:dyDescent="0.25">
      <c r="E265" s="425" t="s">
        <v>273</v>
      </c>
      <c r="F265" s="125">
        <v>3000</v>
      </c>
      <c r="G265" s="117">
        <v>500000</v>
      </c>
      <c r="H265" s="643">
        <v>589000</v>
      </c>
      <c r="I265" s="684">
        <v>2804482.66</v>
      </c>
      <c r="J265" s="607">
        <f t="shared" si="17"/>
        <v>0.17828600159717156</v>
      </c>
      <c r="K265" s="692">
        <f t="shared" si="19"/>
        <v>0.2100209098814681</v>
      </c>
      <c r="L265" s="117">
        <v>1483500000</v>
      </c>
      <c r="M265" s="608">
        <f t="shared" si="18"/>
        <v>534.85800479151465</v>
      </c>
      <c r="N265" s="609">
        <f t="shared" si="20"/>
        <v>18940.159290050946</v>
      </c>
    </row>
    <row r="266" spans="5:14" s="30" customFormat="1" x14ac:dyDescent="0.25">
      <c r="E266" s="425" t="s">
        <v>273</v>
      </c>
      <c r="F266" s="125">
        <v>115</v>
      </c>
      <c r="G266" s="117">
        <v>500010</v>
      </c>
      <c r="H266" s="643">
        <v>589000</v>
      </c>
      <c r="I266" s="684">
        <v>2804482.66</v>
      </c>
      <c r="J266" s="607">
        <f t="shared" si="17"/>
        <v>0.17828956731720352</v>
      </c>
      <c r="K266" s="692">
        <f t="shared" si="19"/>
        <v>0.2100209098814681</v>
      </c>
      <c r="L266" s="117">
        <v>56868637.350000001</v>
      </c>
      <c r="M266" s="608">
        <f t="shared" si="18"/>
        <v>20.503300241478406</v>
      </c>
      <c r="N266" s="609">
        <f t="shared" si="20"/>
        <v>18960.662590292424</v>
      </c>
    </row>
    <row r="267" spans="5:14" s="30" customFormat="1" x14ac:dyDescent="0.25">
      <c r="E267" s="425" t="s">
        <v>273</v>
      </c>
      <c r="F267" s="125">
        <v>20</v>
      </c>
      <c r="G267" s="117">
        <v>500000</v>
      </c>
      <c r="H267" s="643">
        <v>589000</v>
      </c>
      <c r="I267" s="684">
        <v>2804482.66</v>
      </c>
      <c r="J267" s="607">
        <f t="shared" si="17"/>
        <v>0.17828600159717156</v>
      </c>
      <c r="K267" s="692">
        <f t="shared" si="19"/>
        <v>0.2100209098814681</v>
      </c>
      <c r="L267" s="117">
        <v>9890000</v>
      </c>
      <c r="M267" s="608">
        <f t="shared" si="18"/>
        <v>3.5657200319434312</v>
      </c>
      <c r="N267" s="609">
        <f t="shared" si="20"/>
        <v>18964.228310324368</v>
      </c>
    </row>
    <row r="268" spans="5:14" s="30" customFormat="1" x14ac:dyDescent="0.25">
      <c r="E268" s="425" t="s">
        <v>273</v>
      </c>
      <c r="F268" s="125">
        <v>2000</v>
      </c>
      <c r="G268" s="117">
        <v>500000</v>
      </c>
      <c r="H268" s="643">
        <v>589000</v>
      </c>
      <c r="I268" s="684">
        <v>2804482.66</v>
      </c>
      <c r="J268" s="607">
        <f t="shared" si="17"/>
        <v>0.17828600159717156</v>
      </c>
      <c r="K268" s="692">
        <f t="shared" si="19"/>
        <v>0.2100209098814681</v>
      </c>
      <c r="L268" s="117">
        <v>989000000</v>
      </c>
      <c r="M268" s="608">
        <f t="shared" si="18"/>
        <v>356.5720031943431</v>
      </c>
      <c r="N268" s="609">
        <f t="shared" si="20"/>
        <v>19320.80031351871</v>
      </c>
    </row>
    <row r="269" spans="5:14" s="30" customFormat="1" x14ac:dyDescent="0.25">
      <c r="E269" s="425" t="s">
        <v>273</v>
      </c>
      <c r="F269" s="125">
        <v>3266</v>
      </c>
      <c r="G269" s="117">
        <v>500000</v>
      </c>
      <c r="H269" s="643">
        <v>589000</v>
      </c>
      <c r="I269" s="684">
        <v>2804482.66</v>
      </c>
      <c r="J269" s="607">
        <f t="shared" si="17"/>
        <v>0.17828600159717156</v>
      </c>
      <c r="K269" s="692">
        <f t="shared" si="19"/>
        <v>0.2100209098814681</v>
      </c>
      <c r="L269" s="117">
        <v>1615037000</v>
      </c>
      <c r="M269" s="608">
        <f t="shared" si="18"/>
        <v>582.28208121636237</v>
      </c>
      <c r="N269" s="609">
        <f t="shared" si="20"/>
        <v>19903.082394735073</v>
      </c>
    </row>
    <row r="270" spans="5:14" s="30" customFormat="1" x14ac:dyDescent="0.25">
      <c r="E270" s="425" t="s">
        <v>273</v>
      </c>
      <c r="F270" s="125">
        <v>20</v>
      </c>
      <c r="G270" s="117">
        <v>500000</v>
      </c>
      <c r="H270" s="643">
        <v>589000</v>
      </c>
      <c r="I270" s="684">
        <v>2804482.66</v>
      </c>
      <c r="J270" s="607">
        <f t="shared" si="17"/>
        <v>0.17828600159717156</v>
      </c>
      <c r="K270" s="692">
        <f t="shared" si="19"/>
        <v>0.2100209098814681</v>
      </c>
      <c r="L270" s="117">
        <v>9890000</v>
      </c>
      <c r="M270" s="608">
        <f t="shared" si="18"/>
        <v>3.5657200319434312</v>
      </c>
      <c r="N270" s="609">
        <f t="shared" si="20"/>
        <v>19906.648114767017</v>
      </c>
    </row>
    <row r="271" spans="5:14" s="30" customFormat="1" x14ac:dyDescent="0.25">
      <c r="E271" s="425" t="s">
        <v>273</v>
      </c>
      <c r="F271" s="125">
        <v>2000</v>
      </c>
      <c r="G271" s="117">
        <v>500000</v>
      </c>
      <c r="H271" s="643">
        <v>589000</v>
      </c>
      <c r="I271" s="684">
        <v>2804482.66</v>
      </c>
      <c r="J271" s="607">
        <f t="shared" si="17"/>
        <v>0.17828600159717156</v>
      </c>
      <c r="K271" s="692">
        <f t="shared" si="19"/>
        <v>0.2100209098814681</v>
      </c>
      <c r="L271" s="117">
        <v>989000000</v>
      </c>
      <c r="M271" s="608">
        <f t="shared" si="18"/>
        <v>356.5720031943431</v>
      </c>
      <c r="N271" s="609">
        <f t="shared" si="20"/>
        <v>20263.220117961358</v>
      </c>
    </row>
    <row r="272" spans="5:14" s="30" customFormat="1" x14ac:dyDescent="0.25">
      <c r="E272" s="425" t="s">
        <v>273</v>
      </c>
      <c r="F272" s="125">
        <v>72</v>
      </c>
      <c r="G272" s="117">
        <v>500010</v>
      </c>
      <c r="H272" s="643">
        <v>589000</v>
      </c>
      <c r="I272" s="684">
        <v>2804482.66</v>
      </c>
      <c r="J272" s="607">
        <f t="shared" si="17"/>
        <v>0.17828956731720352</v>
      </c>
      <c r="K272" s="692">
        <f t="shared" si="19"/>
        <v>0.2100209098814681</v>
      </c>
      <c r="L272" s="117">
        <v>35604712.079999998</v>
      </c>
      <c r="M272" s="608">
        <f t="shared" si="18"/>
        <v>12.836848846838654</v>
      </c>
      <c r="N272" s="609">
        <f t="shared" si="20"/>
        <v>20276.056966808199</v>
      </c>
    </row>
    <row r="273" spans="5:14" s="30" customFormat="1" x14ac:dyDescent="0.25">
      <c r="E273" s="425" t="s">
        <v>273</v>
      </c>
      <c r="F273" s="125">
        <v>1500</v>
      </c>
      <c r="G273" s="117">
        <v>500000</v>
      </c>
      <c r="H273" s="643">
        <v>589000</v>
      </c>
      <c r="I273" s="684">
        <v>2804482.66</v>
      </c>
      <c r="J273" s="607">
        <f t="shared" si="17"/>
        <v>0.17828600159717156</v>
      </c>
      <c r="K273" s="692">
        <f t="shared" si="19"/>
        <v>0.2100209098814681</v>
      </c>
      <c r="L273" s="117">
        <v>741750000</v>
      </c>
      <c r="M273" s="608">
        <f t="shared" si="18"/>
        <v>267.42900239575732</v>
      </c>
      <c r="N273" s="609">
        <f t="shared" si="20"/>
        <v>20543.485969203957</v>
      </c>
    </row>
    <row r="274" spans="5:14" s="30" customFormat="1" x14ac:dyDescent="0.25">
      <c r="E274" s="425" t="s">
        <v>273</v>
      </c>
      <c r="F274" s="125">
        <v>20</v>
      </c>
      <c r="G274" s="117">
        <v>500000</v>
      </c>
      <c r="H274" s="643">
        <v>589000</v>
      </c>
      <c r="I274" s="684">
        <v>2804482.66</v>
      </c>
      <c r="J274" s="607">
        <f t="shared" si="17"/>
        <v>0.17828600159717156</v>
      </c>
      <c r="K274" s="692">
        <f t="shared" si="19"/>
        <v>0.2100209098814681</v>
      </c>
      <c r="L274" s="117">
        <v>9890000</v>
      </c>
      <c r="M274" s="608">
        <f t="shared" si="18"/>
        <v>3.5657200319434312</v>
      </c>
      <c r="N274" s="609">
        <f t="shared" si="20"/>
        <v>20547.051689235901</v>
      </c>
    </row>
    <row r="275" spans="5:14" s="30" customFormat="1" x14ac:dyDescent="0.25">
      <c r="E275" s="425" t="s">
        <v>274</v>
      </c>
      <c r="F275" s="125">
        <v>350</v>
      </c>
      <c r="G275" s="117">
        <v>501000</v>
      </c>
      <c r="H275" s="643">
        <v>590000</v>
      </c>
      <c r="I275" s="684">
        <v>2875489.65</v>
      </c>
      <c r="J275" s="607">
        <f t="shared" si="17"/>
        <v>0.17423119572000548</v>
      </c>
      <c r="K275" s="692">
        <f t="shared" si="19"/>
        <v>0.20518244605749147</v>
      </c>
      <c r="L275" s="117">
        <v>173421150</v>
      </c>
      <c r="M275" s="608">
        <f t="shared" si="18"/>
        <v>60.98091850200192</v>
      </c>
      <c r="N275" s="609">
        <f t="shared" si="20"/>
        <v>20608.032607737903</v>
      </c>
    </row>
    <row r="276" spans="5:14" s="30" customFormat="1" x14ac:dyDescent="0.25">
      <c r="E276" s="425" t="s">
        <v>274</v>
      </c>
      <c r="F276" s="125">
        <v>4000</v>
      </c>
      <c r="G276" s="117">
        <v>501000</v>
      </c>
      <c r="H276" s="643">
        <v>590000</v>
      </c>
      <c r="I276" s="684">
        <v>2875489.65</v>
      </c>
      <c r="J276" s="607">
        <f t="shared" si="17"/>
        <v>0.17423119572000548</v>
      </c>
      <c r="K276" s="692">
        <f t="shared" si="19"/>
        <v>0.20518244605749147</v>
      </c>
      <c r="L276" s="117">
        <v>1981956000</v>
      </c>
      <c r="M276" s="608">
        <f t="shared" si="18"/>
        <v>696.92478288002189</v>
      </c>
      <c r="N276" s="609">
        <f t="shared" si="20"/>
        <v>21304.957390617925</v>
      </c>
    </row>
    <row r="277" spans="5:14" s="30" customFormat="1" x14ac:dyDescent="0.25">
      <c r="E277" s="425" t="s">
        <v>274</v>
      </c>
      <c r="F277" s="125">
        <v>268</v>
      </c>
      <c r="G277" s="117">
        <v>501000</v>
      </c>
      <c r="H277" s="643">
        <v>590000</v>
      </c>
      <c r="I277" s="684">
        <v>2875489.65</v>
      </c>
      <c r="J277" s="453">
        <f t="shared" si="17"/>
        <v>0.17423119572000548</v>
      </c>
      <c r="K277" s="688">
        <f t="shared" si="19"/>
        <v>0.20518244605749147</v>
      </c>
      <c r="L277" s="117">
        <v>132791052</v>
      </c>
      <c r="M277" s="472">
        <f t="shared" si="18"/>
        <v>46.69396045296147</v>
      </c>
      <c r="N277" s="516">
        <f t="shared" si="20"/>
        <v>21351.651351070886</v>
      </c>
    </row>
    <row r="278" spans="5:14" s="30" customFormat="1" x14ac:dyDescent="0.25">
      <c r="E278" s="695"/>
      <c r="F278" s="696"/>
      <c r="G278" s="203"/>
      <c r="H278" s="697"/>
      <c r="I278" s="650"/>
      <c r="J278" s="524"/>
      <c r="K278" s="693"/>
      <c r="L278" s="203"/>
      <c r="M278" s="511"/>
      <c r="N278" s="525"/>
    </row>
    <row r="279" spans="5:14" s="30" customFormat="1" x14ac:dyDescent="0.25">
      <c r="E279" s="695"/>
      <c r="F279" s="696"/>
      <c r="G279" s="203"/>
      <c r="H279" s="697"/>
      <c r="I279" s="650"/>
      <c r="J279" s="524"/>
      <c r="K279" s="693"/>
      <c r="L279" s="203"/>
      <c r="M279" s="511"/>
      <c r="N279" s="525"/>
    </row>
    <row r="280" spans="5:14" s="30" customFormat="1" x14ac:dyDescent="0.25">
      <c r="E280" s="695"/>
      <c r="F280" s="696"/>
      <c r="G280" s="203"/>
      <c r="H280" s="697"/>
      <c r="I280" s="650"/>
      <c r="J280" s="524"/>
      <c r="K280" s="693"/>
      <c r="L280" s="203"/>
      <c r="M280" s="511"/>
      <c r="N280" s="525"/>
    </row>
    <row r="281" spans="5:14" s="30" customFormat="1" x14ac:dyDescent="0.25">
      <c r="E281" s="511"/>
      <c r="F281" s="511"/>
      <c r="G281" s="512"/>
      <c r="H281" s="512"/>
      <c r="I281" s="686"/>
      <c r="J281" s="524"/>
      <c r="K281" s="693"/>
      <c r="L281" s="511"/>
      <c r="M281" s="511"/>
      <c r="N281" s="525"/>
    </row>
    <row r="282" spans="5:14" s="30" customFormat="1" ht="16.5" customHeight="1" x14ac:dyDescent="0.25">
      <c r="E282" s="549" t="s">
        <v>158</v>
      </c>
      <c r="F282" s="549">
        <f>SUM(F2:F281)</f>
        <v>161073</v>
      </c>
      <c r="G282" s="550"/>
      <c r="H282" s="550"/>
      <c r="I282" s="687" t="s">
        <v>260</v>
      </c>
      <c r="J282" s="600">
        <f>AVERAGE(J2:J277)</f>
        <v>0.19173681346244401</v>
      </c>
      <c r="K282" s="694"/>
      <c r="L282" s="549"/>
      <c r="M282" s="552"/>
      <c r="N282" s="551"/>
    </row>
    <row r="283" spans="5:14" s="30" customFormat="1" x14ac:dyDescent="0.25">
      <c r="E283" s="511"/>
      <c r="F283" s="511"/>
      <c r="G283" s="512"/>
      <c r="H283" s="512"/>
      <c r="I283" s="686"/>
      <c r="J283" s="524"/>
      <c r="K283" s="693"/>
      <c r="L283" s="511"/>
      <c r="M283" s="511"/>
      <c r="N283" s="525"/>
    </row>
    <row r="284" spans="5:14" s="30" customFormat="1" x14ac:dyDescent="0.25">
      <c r="E284" s="511"/>
      <c r="F284" s="511"/>
      <c r="G284" s="512"/>
      <c r="H284" s="512"/>
      <c r="I284" s="686"/>
      <c r="J284" s="524"/>
      <c r="K284" s="693"/>
      <c r="L284" s="511"/>
      <c r="M284" s="511"/>
      <c r="N284" s="525"/>
    </row>
    <row r="285" spans="5:14" s="30" customFormat="1" x14ac:dyDescent="0.25">
      <c r="E285" s="511"/>
      <c r="F285" s="511"/>
      <c r="G285" s="512"/>
      <c r="H285" s="512"/>
      <c r="I285" s="686"/>
      <c r="J285" s="524"/>
      <c r="K285" s="693"/>
      <c r="L285" s="511"/>
      <c r="M285" s="511"/>
      <c r="N285" s="525"/>
    </row>
    <row r="286" spans="5:14" s="30" customFormat="1" x14ac:dyDescent="0.25">
      <c r="E286" s="511"/>
      <c r="F286" s="511"/>
      <c r="G286" s="512"/>
      <c r="H286" s="512"/>
      <c r="I286" s="686"/>
      <c r="J286" s="524"/>
      <c r="K286" s="693"/>
      <c r="L286" s="511"/>
      <c r="M286" s="511"/>
      <c r="N286" s="525"/>
    </row>
    <row r="287" spans="5:14" s="30" customFormat="1" x14ac:dyDescent="0.25">
      <c r="E287" s="511"/>
      <c r="F287" s="511"/>
      <c r="G287" s="512"/>
      <c r="H287" s="512"/>
      <c r="I287" s="686"/>
      <c r="J287" s="524"/>
      <c r="K287" s="693"/>
      <c r="L287" s="511"/>
      <c r="M287" s="511"/>
      <c r="N287" s="525"/>
    </row>
    <row r="288" spans="5:14" s="30" customFormat="1" x14ac:dyDescent="0.25">
      <c r="E288" s="511"/>
      <c r="F288" s="511"/>
      <c r="G288" s="512"/>
      <c r="H288" s="512"/>
      <c r="I288" s="686"/>
      <c r="J288" s="524"/>
      <c r="K288" s="693"/>
      <c r="L288" s="511"/>
      <c r="M288" s="511"/>
      <c r="N288" s="525"/>
    </row>
    <row r="289" spans="5:14" s="30" customFormat="1" x14ac:dyDescent="0.25">
      <c r="E289" s="511"/>
      <c r="F289" s="511"/>
      <c r="G289" s="512"/>
      <c r="H289" s="512"/>
      <c r="I289" s="686"/>
      <c r="J289" s="524"/>
      <c r="K289" s="693"/>
      <c r="L289" s="511"/>
      <c r="M289" s="511"/>
      <c r="N289" s="525"/>
    </row>
    <row r="290" spans="5:14" s="30" customFormat="1" x14ac:dyDescent="0.25">
      <c r="E290" s="511"/>
      <c r="F290" s="511"/>
      <c r="G290" s="512"/>
      <c r="H290" s="512"/>
      <c r="I290" s="686"/>
      <c r="J290" s="524"/>
      <c r="K290" s="693"/>
      <c r="L290" s="511"/>
      <c r="M290" s="511"/>
      <c r="N290" s="525"/>
    </row>
    <row r="291" spans="5:14" s="30" customFormat="1" x14ac:dyDescent="0.25">
      <c r="E291" s="511"/>
      <c r="F291" s="511"/>
      <c r="G291" s="512"/>
      <c r="H291" s="512"/>
      <c r="I291" s="686"/>
      <c r="J291" s="524"/>
      <c r="K291" s="693"/>
      <c r="L291" s="511"/>
      <c r="M291" s="511"/>
      <c r="N291" s="525"/>
    </row>
    <row r="292" spans="5:14" s="30" customFormat="1" x14ac:dyDescent="0.25">
      <c r="E292" s="511"/>
      <c r="F292" s="511"/>
      <c r="G292" s="512"/>
      <c r="H292" s="512"/>
      <c r="I292" s="686"/>
      <c r="J292" s="524"/>
      <c r="K292" s="693"/>
      <c r="L292" s="511"/>
      <c r="M292" s="511"/>
      <c r="N292" s="525"/>
    </row>
    <row r="293" spans="5:14" s="30" customFormat="1" x14ac:dyDescent="0.25">
      <c r="E293" s="511"/>
      <c r="F293" s="511"/>
      <c r="G293" s="512"/>
      <c r="H293" s="512"/>
      <c r="I293" s="686"/>
      <c r="J293" s="524"/>
      <c r="K293" s="693"/>
      <c r="L293" s="511"/>
      <c r="M293" s="511"/>
      <c r="N293" s="525"/>
    </row>
    <row r="294" spans="5:14" s="30" customFormat="1" x14ac:dyDescent="0.25">
      <c r="E294" s="511"/>
      <c r="F294" s="511"/>
      <c r="G294" s="512"/>
      <c r="H294" s="512"/>
      <c r="I294" s="686"/>
      <c r="J294" s="524"/>
      <c r="K294" s="693"/>
      <c r="L294" s="511"/>
      <c r="M294" s="511"/>
      <c r="N294" s="525"/>
    </row>
    <row r="295" spans="5:14" s="30" customFormat="1" x14ac:dyDescent="0.25">
      <c r="E295" s="511"/>
      <c r="F295" s="511"/>
      <c r="G295" s="512"/>
      <c r="H295" s="512"/>
      <c r="I295" s="686"/>
      <c r="J295" s="524"/>
      <c r="K295" s="693"/>
      <c r="L295" s="511"/>
      <c r="M295" s="511"/>
      <c r="N295" s="525"/>
    </row>
    <row r="296" spans="5:14" s="30" customFormat="1" x14ac:dyDescent="0.25">
      <c r="E296" s="511"/>
      <c r="F296" s="511"/>
      <c r="G296" s="512"/>
      <c r="H296" s="512"/>
      <c r="I296" s="686"/>
      <c r="J296" s="524"/>
      <c r="K296" s="693"/>
      <c r="L296" s="511"/>
      <c r="M296" s="511"/>
      <c r="N296" s="525"/>
    </row>
    <row r="297" spans="5:14" s="30" customFormat="1" x14ac:dyDescent="0.25">
      <c r="E297" s="511"/>
      <c r="F297" s="511"/>
      <c r="G297" s="512"/>
      <c r="H297" s="512"/>
      <c r="I297" s="686"/>
      <c r="J297" s="524"/>
      <c r="K297" s="693"/>
      <c r="L297" s="511"/>
      <c r="M297" s="511"/>
      <c r="N297" s="525"/>
    </row>
    <row r="298" spans="5:14" s="30" customFormat="1" x14ac:dyDescent="0.25">
      <c r="E298" s="511"/>
      <c r="F298" s="511"/>
      <c r="G298" s="512"/>
      <c r="H298" s="512"/>
      <c r="I298" s="686"/>
      <c r="J298" s="524"/>
      <c r="K298" s="693"/>
      <c r="L298" s="511"/>
      <c r="M298" s="511"/>
      <c r="N298" s="525"/>
    </row>
    <row r="299" spans="5:14" s="30" customFormat="1" x14ac:dyDescent="0.25">
      <c r="E299" s="511"/>
      <c r="F299" s="511"/>
      <c r="G299" s="512"/>
      <c r="H299" s="512"/>
      <c r="I299" s="686"/>
      <c r="J299" s="524"/>
      <c r="K299" s="693"/>
      <c r="L299" s="511"/>
      <c r="M299" s="511"/>
      <c r="N299" s="525"/>
    </row>
    <row r="300" spans="5:14" s="30" customFormat="1" x14ac:dyDescent="0.25">
      <c r="E300" s="511"/>
      <c r="F300" s="511"/>
      <c r="G300" s="512"/>
      <c r="H300" s="512"/>
      <c r="I300" s="686"/>
      <c r="J300" s="524"/>
      <c r="K300" s="693"/>
      <c r="L300" s="511"/>
      <c r="M300" s="511"/>
      <c r="N300" s="525"/>
    </row>
    <row r="301" spans="5:14" s="30" customFormat="1" x14ac:dyDescent="0.25">
      <c r="E301" s="511"/>
      <c r="F301" s="511"/>
      <c r="G301" s="512"/>
      <c r="H301" s="512"/>
      <c r="I301" s="686"/>
      <c r="J301" s="524"/>
      <c r="K301" s="693"/>
      <c r="L301" s="511"/>
      <c r="M301" s="511"/>
      <c r="N301" s="525"/>
    </row>
    <row r="302" spans="5:14" s="30" customFormat="1" x14ac:dyDescent="0.25">
      <c r="E302" s="511"/>
      <c r="F302" s="511"/>
      <c r="G302" s="512"/>
      <c r="H302" s="512"/>
      <c r="I302" s="686"/>
      <c r="J302" s="524"/>
      <c r="K302" s="693"/>
      <c r="L302" s="511"/>
      <c r="M302" s="511"/>
      <c r="N302" s="525"/>
    </row>
    <row r="303" spans="5:14" s="30" customFormat="1" x14ac:dyDescent="0.25">
      <c r="E303" s="511"/>
      <c r="F303" s="511"/>
      <c r="G303" s="512"/>
      <c r="H303" s="512"/>
      <c r="I303" s="686"/>
      <c r="J303" s="524"/>
      <c r="K303" s="693"/>
      <c r="L303" s="511"/>
      <c r="M303" s="511"/>
      <c r="N303" s="525"/>
    </row>
    <row r="304" spans="5:14" s="30" customFormat="1" x14ac:dyDescent="0.25">
      <c r="E304" s="511"/>
      <c r="F304" s="511"/>
      <c r="G304" s="512"/>
      <c r="H304" s="512"/>
      <c r="I304" s="686"/>
      <c r="J304" s="524"/>
      <c r="K304" s="693"/>
      <c r="L304" s="511"/>
      <c r="M304" s="511"/>
      <c r="N304" s="525"/>
    </row>
    <row r="305" spans="5:14" s="30" customFormat="1" x14ac:dyDescent="0.25">
      <c r="E305" s="511"/>
      <c r="F305" s="511"/>
      <c r="G305" s="512"/>
      <c r="H305" s="512"/>
      <c r="I305" s="686"/>
      <c r="J305" s="524"/>
      <c r="K305" s="693"/>
      <c r="L305" s="511"/>
      <c r="M305" s="511"/>
      <c r="N305" s="525"/>
    </row>
    <row r="306" spans="5:14" s="30" customFormat="1" x14ac:dyDescent="0.25">
      <c r="E306" s="511"/>
      <c r="F306" s="511"/>
      <c r="G306" s="512"/>
      <c r="H306" s="512"/>
      <c r="I306" s="686"/>
      <c r="J306" s="524"/>
      <c r="K306" s="693"/>
      <c r="L306" s="511"/>
      <c r="M306" s="511"/>
      <c r="N306" s="525"/>
    </row>
    <row r="307" spans="5:14" s="30" customFormat="1" x14ac:dyDescent="0.25">
      <c r="E307" s="511"/>
      <c r="F307" s="511"/>
      <c r="G307" s="512"/>
      <c r="H307" s="512"/>
      <c r="I307" s="686"/>
      <c r="J307" s="524"/>
      <c r="K307" s="693"/>
      <c r="L307" s="511"/>
      <c r="M307" s="511"/>
      <c r="N307" s="525"/>
    </row>
    <row r="308" spans="5:14" s="30" customFormat="1" x14ac:dyDescent="0.25">
      <c r="E308" s="511"/>
      <c r="F308" s="511"/>
      <c r="G308" s="512"/>
      <c r="H308" s="512"/>
      <c r="I308" s="686"/>
      <c r="J308" s="524"/>
      <c r="K308" s="693"/>
      <c r="L308" s="511"/>
      <c r="M308" s="511"/>
      <c r="N308" s="525"/>
    </row>
    <row r="309" spans="5:14" s="30" customFormat="1" x14ac:dyDescent="0.25">
      <c r="E309" s="511"/>
      <c r="F309" s="511"/>
      <c r="G309" s="512"/>
      <c r="H309" s="512"/>
      <c r="I309" s="686"/>
      <c r="J309" s="524"/>
      <c r="K309" s="693"/>
      <c r="L309" s="511"/>
      <c r="M309" s="511"/>
      <c r="N309" s="525"/>
    </row>
    <row r="310" spans="5:14" s="30" customFormat="1" x14ac:dyDescent="0.25">
      <c r="E310" s="511"/>
      <c r="F310" s="511"/>
      <c r="G310" s="512"/>
      <c r="H310" s="512"/>
      <c r="I310" s="686"/>
      <c r="J310" s="524"/>
      <c r="K310" s="693"/>
      <c r="L310" s="511"/>
      <c r="M310" s="511"/>
      <c r="N310" s="525"/>
    </row>
    <row r="311" spans="5:14" s="30" customFormat="1" x14ac:dyDescent="0.25">
      <c r="E311" s="511"/>
      <c r="F311" s="511"/>
      <c r="G311" s="512"/>
      <c r="H311" s="512"/>
      <c r="I311" s="686"/>
      <c r="J311" s="524"/>
      <c r="K311" s="693"/>
      <c r="L311" s="511"/>
      <c r="M311" s="511"/>
      <c r="N311" s="525"/>
    </row>
    <row r="312" spans="5:14" s="30" customFormat="1" x14ac:dyDescent="0.25">
      <c r="E312" s="511"/>
      <c r="F312" s="511"/>
      <c r="G312" s="512"/>
      <c r="H312" s="512"/>
      <c r="I312" s="686"/>
      <c r="J312" s="524"/>
      <c r="K312" s="693"/>
      <c r="L312" s="511"/>
      <c r="M312" s="511"/>
      <c r="N312" s="525"/>
    </row>
    <row r="313" spans="5:14" s="30" customFormat="1" x14ac:dyDescent="0.25">
      <c r="E313" s="511"/>
      <c r="F313" s="511"/>
      <c r="G313" s="512"/>
      <c r="H313" s="512"/>
      <c r="I313" s="686"/>
      <c r="J313" s="524"/>
      <c r="K313" s="693"/>
      <c r="L313" s="511"/>
      <c r="M313" s="511"/>
      <c r="N313" s="525"/>
    </row>
    <row r="314" spans="5:14" s="30" customFormat="1" x14ac:dyDescent="0.25">
      <c r="E314" s="511"/>
      <c r="F314" s="511"/>
      <c r="G314" s="512"/>
      <c r="H314" s="512"/>
      <c r="I314" s="686"/>
      <c r="J314" s="524"/>
      <c r="K314" s="693"/>
      <c r="L314" s="511"/>
      <c r="M314" s="511"/>
      <c r="N314" s="525"/>
    </row>
    <row r="315" spans="5:14" s="30" customFormat="1" x14ac:dyDescent="0.25">
      <c r="E315" s="511"/>
      <c r="F315" s="511"/>
      <c r="G315" s="512"/>
      <c r="H315" s="512"/>
      <c r="I315" s="686"/>
      <c r="J315" s="524"/>
      <c r="K315" s="693"/>
      <c r="L315" s="511"/>
      <c r="M315" s="511"/>
      <c r="N315" s="525"/>
    </row>
    <row r="316" spans="5:14" s="30" customFormat="1" x14ac:dyDescent="0.25">
      <c r="E316" s="511"/>
      <c r="F316" s="511"/>
      <c r="G316" s="512"/>
      <c r="H316" s="512"/>
      <c r="I316" s="686"/>
      <c r="J316" s="524"/>
      <c r="K316" s="693"/>
      <c r="L316" s="511"/>
      <c r="M316" s="511"/>
      <c r="N316" s="525"/>
    </row>
    <row r="317" spans="5:14" s="30" customFormat="1" x14ac:dyDescent="0.25">
      <c r="E317" s="511"/>
      <c r="F317" s="511"/>
      <c r="G317" s="512"/>
      <c r="H317" s="512"/>
      <c r="I317" s="686"/>
      <c r="J317" s="524"/>
      <c r="K317" s="693"/>
      <c r="L317" s="511"/>
      <c r="M317" s="511"/>
      <c r="N317" s="525"/>
    </row>
    <row r="318" spans="5:14" s="30" customFormat="1" x14ac:dyDescent="0.25">
      <c r="E318" s="511"/>
      <c r="F318" s="511"/>
      <c r="G318" s="512"/>
      <c r="H318" s="512"/>
      <c r="I318" s="686"/>
      <c r="J318" s="524"/>
      <c r="K318" s="693"/>
      <c r="L318" s="511"/>
      <c r="M318" s="511"/>
      <c r="N318" s="525"/>
    </row>
    <row r="319" spans="5:14" s="30" customFormat="1" x14ac:dyDescent="0.25">
      <c r="E319" s="511"/>
      <c r="F319" s="511"/>
      <c r="G319" s="512"/>
      <c r="H319" s="512"/>
      <c r="I319" s="686"/>
      <c r="J319" s="524"/>
      <c r="K319" s="693"/>
      <c r="L319" s="511"/>
      <c r="M319" s="511"/>
      <c r="N319" s="525"/>
    </row>
    <row r="320" spans="5:14" s="30" customFormat="1" x14ac:dyDescent="0.25">
      <c r="E320" s="511"/>
      <c r="F320" s="511"/>
      <c r="G320" s="512"/>
      <c r="H320" s="512"/>
      <c r="I320" s="686"/>
      <c r="J320" s="524"/>
      <c r="K320" s="693"/>
      <c r="L320" s="511"/>
      <c r="M320" s="511"/>
      <c r="N320" s="525"/>
    </row>
    <row r="321" spans="5:14" s="30" customFormat="1" x14ac:dyDescent="0.25">
      <c r="E321" s="511"/>
      <c r="F321" s="511"/>
      <c r="G321" s="512"/>
      <c r="H321" s="512"/>
      <c r="I321" s="686"/>
      <c r="J321" s="524"/>
      <c r="K321" s="693"/>
      <c r="L321" s="511"/>
      <c r="M321" s="511"/>
      <c r="N321" s="525"/>
    </row>
    <row r="322" spans="5:14" s="30" customFormat="1" x14ac:dyDescent="0.25">
      <c r="E322" s="511"/>
      <c r="F322" s="511"/>
      <c r="G322" s="512"/>
      <c r="H322" s="512"/>
      <c r="I322" s="686"/>
      <c r="J322" s="524"/>
      <c r="K322" s="693"/>
      <c r="L322" s="511"/>
      <c r="M322" s="511"/>
      <c r="N322" s="525"/>
    </row>
    <row r="323" spans="5:14" s="30" customFormat="1" x14ac:dyDescent="0.25">
      <c r="E323" s="511"/>
      <c r="F323" s="511"/>
      <c r="G323" s="512"/>
      <c r="H323" s="512"/>
      <c r="I323" s="686"/>
      <c r="J323" s="524"/>
      <c r="K323" s="693"/>
      <c r="L323" s="511"/>
      <c r="M323" s="511"/>
      <c r="N323" s="525"/>
    </row>
    <row r="324" spans="5:14" s="30" customFormat="1" x14ac:dyDescent="0.25">
      <c r="E324" s="511"/>
      <c r="F324" s="511"/>
      <c r="G324" s="512"/>
      <c r="H324" s="512"/>
      <c r="I324" s="686"/>
      <c r="J324" s="524"/>
      <c r="K324" s="693"/>
      <c r="L324" s="511"/>
      <c r="M324" s="511"/>
      <c r="N324" s="525"/>
    </row>
    <row r="325" spans="5:14" s="30" customFormat="1" x14ac:dyDescent="0.25">
      <c r="E325" s="511"/>
      <c r="F325" s="511"/>
      <c r="G325" s="512"/>
      <c r="H325" s="512"/>
      <c r="I325" s="686"/>
      <c r="J325" s="524"/>
      <c r="K325" s="693"/>
      <c r="L325" s="511"/>
      <c r="M325" s="511"/>
      <c r="N325" s="525"/>
    </row>
    <row r="326" spans="5:14" s="30" customFormat="1" x14ac:dyDescent="0.25">
      <c r="E326" s="511"/>
      <c r="F326" s="511"/>
      <c r="G326" s="512"/>
      <c r="H326" s="512"/>
      <c r="I326" s="686"/>
      <c r="J326" s="524"/>
      <c r="K326" s="693"/>
      <c r="L326" s="511"/>
      <c r="M326" s="511"/>
      <c r="N326" s="525"/>
    </row>
    <row r="327" spans="5:14" s="30" customFormat="1" x14ac:dyDescent="0.25">
      <c r="E327" s="511"/>
      <c r="F327" s="511"/>
      <c r="G327" s="512"/>
      <c r="H327" s="512"/>
      <c r="I327" s="686"/>
      <c r="J327" s="524"/>
      <c r="K327" s="693"/>
      <c r="L327" s="511"/>
      <c r="M327" s="511"/>
      <c r="N327" s="525"/>
    </row>
    <row r="328" spans="5:14" s="30" customFormat="1" x14ac:dyDescent="0.25">
      <c r="E328" s="511"/>
      <c r="F328" s="511"/>
      <c r="G328" s="512"/>
      <c r="H328" s="512"/>
      <c r="I328" s="686"/>
      <c r="J328" s="524"/>
      <c r="K328" s="693"/>
      <c r="L328" s="511"/>
      <c r="M328" s="511"/>
      <c r="N328" s="525"/>
    </row>
    <row r="329" spans="5:14" s="30" customFormat="1" x14ac:dyDescent="0.25">
      <c r="E329" s="511"/>
      <c r="F329" s="511"/>
      <c r="G329" s="512"/>
      <c r="H329" s="512"/>
      <c r="I329" s="686"/>
      <c r="J329" s="524"/>
      <c r="K329" s="693"/>
      <c r="L329" s="511"/>
      <c r="M329" s="511"/>
      <c r="N329" s="525"/>
    </row>
    <row r="330" spans="5:14" s="30" customFormat="1" x14ac:dyDescent="0.25">
      <c r="E330" s="511"/>
      <c r="F330" s="511"/>
      <c r="G330" s="512"/>
      <c r="H330" s="512"/>
      <c r="I330" s="686"/>
      <c r="J330" s="524"/>
      <c r="K330" s="693"/>
      <c r="L330" s="511"/>
      <c r="M330" s="511"/>
      <c r="N330" s="525"/>
    </row>
    <row r="331" spans="5:14" s="30" customFormat="1" x14ac:dyDescent="0.25">
      <c r="E331" s="511"/>
      <c r="F331" s="511"/>
      <c r="G331" s="512"/>
      <c r="H331" s="512"/>
      <c r="I331" s="686"/>
      <c r="J331" s="524"/>
      <c r="K331" s="693"/>
      <c r="L331" s="511"/>
      <c r="M331" s="511"/>
      <c r="N331" s="525"/>
    </row>
    <row r="332" spans="5:14" s="30" customFormat="1" x14ac:dyDescent="0.25">
      <c r="E332" s="511"/>
      <c r="F332" s="511"/>
      <c r="G332" s="512"/>
      <c r="H332" s="512"/>
      <c r="I332" s="686"/>
      <c r="J332" s="524"/>
      <c r="K332" s="693"/>
      <c r="L332" s="511"/>
      <c r="M332" s="511"/>
      <c r="N332" s="525"/>
    </row>
    <row r="333" spans="5:14" s="30" customFormat="1" x14ac:dyDescent="0.25">
      <c r="E333" s="511"/>
      <c r="F333" s="511"/>
      <c r="G333" s="512"/>
      <c r="H333" s="512"/>
      <c r="I333" s="686"/>
      <c r="J333" s="524"/>
      <c r="K333" s="693"/>
      <c r="L333" s="511"/>
      <c r="M333" s="511"/>
      <c r="N333" s="525"/>
    </row>
    <row r="334" spans="5:14" s="30" customFormat="1" x14ac:dyDescent="0.25">
      <c r="E334" s="511"/>
      <c r="F334" s="511"/>
      <c r="G334" s="512"/>
      <c r="H334" s="512"/>
      <c r="I334" s="686"/>
      <c r="J334" s="524"/>
      <c r="K334" s="693"/>
      <c r="L334" s="511"/>
      <c r="M334" s="511"/>
      <c r="N334" s="525"/>
    </row>
    <row r="335" spans="5:14" s="30" customFormat="1" x14ac:dyDescent="0.25">
      <c r="E335" s="511"/>
      <c r="F335" s="511"/>
      <c r="G335" s="512"/>
      <c r="H335" s="512"/>
      <c r="I335" s="686"/>
      <c r="J335" s="524"/>
      <c r="K335" s="693"/>
      <c r="L335" s="511"/>
      <c r="M335" s="511"/>
      <c r="N335" s="525"/>
    </row>
    <row r="336" spans="5:14" s="30" customFormat="1" x14ac:dyDescent="0.25">
      <c r="E336" s="511"/>
      <c r="F336" s="511"/>
      <c r="G336" s="512"/>
      <c r="H336" s="512"/>
      <c r="I336" s="686"/>
      <c r="J336" s="524"/>
      <c r="K336" s="693"/>
      <c r="L336" s="511"/>
      <c r="M336" s="511"/>
      <c r="N336" s="525"/>
    </row>
    <row r="337" spans="5:14" s="30" customFormat="1" x14ac:dyDescent="0.25">
      <c r="E337" s="511"/>
      <c r="F337" s="511"/>
      <c r="G337" s="512"/>
      <c r="H337" s="512"/>
      <c r="I337" s="686"/>
      <c r="J337" s="524"/>
      <c r="K337" s="693"/>
      <c r="L337" s="511"/>
      <c r="M337" s="511"/>
      <c r="N337" s="525"/>
    </row>
    <row r="338" spans="5:14" s="30" customFormat="1" x14ac:dyDescent="0.25">
      <c r="E338" s="511"/>
      <c r="F338" s="511"/>
      <c r="G338" s="512"/>
      <c r="H338" s="512"/>
      <c r="I338" s="686"/>
      <c r="J338" s="524"/>
      <c r="K338" s="693"/>
      <c r="L338" s="511"/>
      <c r="M338" s="511"/>
      <c r="N338" s="525"/>
    </row>
    <row r="339" spans="5:14" s="30" customFormat="1" x14ac:dyDescent="0.25">
      <c r="E339" s="511"/>
      <c r="F339" s="511"/>
      <c r="G339" s="512"/>
      <c r="H339" s="512"/>
      <c r="I339" s="686"/>
      <c r="J339" s="524"/>
      <c r="K339" s="693"/>
      <c r="L339" s="511"/>
      <c r="M339" s="511"/>
      <c r="N339" s="525"/>
    </row>
    <row r="340" spans="5:14" s="30" customFormat="1" x14ac:dyDescent="0.25">
      <c r="E340" s="511"/>
      <c r="F340" s="511"/>
      <c r="G340" s="512"/>
      <c r="H340" s="512"/>
      <c r="I340" s="686"/>
      <c r="J340" s="524"/>
      <c r="K340" s="693"/>
      <c r="L340" s="511"/>
      <c r="M340" s="511"/>
      <c r="N340" s="525"/>
    </row>
    <row r="341" spans="5:14" s="30" customFormat="1" x14ac:dyDescent="0.25">
      <c r="E341" s="511"/>
      <c r="F341" s="511"/>
      <c r="G341" s="512"/>
      <c r="H341" s="512"/>
      <c r="I341" s="686"/>
      <c r="J341" s="524"/>
      <c r="K341" s="693"/>
      <c r="L341" s="511"/>
      <c r="M341" s="511"/>
      <c r="N341" s="525"/>
    </row>
    <row r="342" spans="5:14" s="30" customFormat="1" x14ac:dyDescent="0.25">
      <c r="E342" s="511"/>
      <c r="F342" s="511"/>
      <c r="G342" s="512"/>
      <c r="H342" s="512"/>
      <c r="I342" s="686"/>
      <c r="J342" s="524"/>
      <c r="K342" s="693"/>
      <c r="L342" s="511"/>
      <c r="M342" s="511"/>
      <c r="N342" s="525"/>
    </row>
    <row r="343" spans="5:14" s="30" customFormat="1" x14ac:dyDescent="0.25">
      <c r="E343" s="511"/>
      <c r="F343" s="511"/>
      <c r="G343" s="512"/>
      <c r="H343" s="512"/>
      <c r="I343" s="686"/>
      <c r="J343" s="524"/>
      <c r="K343" s="693"/>
      <c r="L343" s="511"/>
      <c r="M343" s="511"/>
      <c r="N343" s="525"/>
    </row>
    <row r="344" spans="5:14" s="30" customFormat="1" x14ac:dyDescent="0.25">
      <c r="E344" s="511"/>
      <c r="F344" s="511"/>
      <c r="G344" s="512"/>
      <c r="H344" s="512"/>
      <c r="I344" s="686"/>
      <c r="J344" s="524"/>
      <c r="K344" s="693"/>
      <c r="L344" s="511"/>
      <c r="M344" s="511"/>
      <c r="N344" s="525"/>
    </row>
    <row r="345" spans="5:14" s="30" customFormat="1" x14ac:dyDescent="0.25">
      <c r="E345" s="511"/>
      <c r="F345" s="511"/>
      <c r="G345" s="512"/>
      <c r="H345" s="512"/>
      <c r="I345" s="686"/>
      <c r="J345" s="524"/>
      <c r="K345" s="693"/>
      <c r="L345" s="511"/>
      <c r="M345" s="511"/>
      <c r="N345" s="525"/>
    </row>
    <row r="346" spans="5:14" s="30" customFormat="1" x14ac:dyDescent="0.25">
      <c r="E346" s="511"/>
      <c r="F346" s="511"/>
      <c r="G346" s="512"/>
      <c r="H346" s="512"/>
      <c r="I346" s="686"/>
      <c r="J346" s="524"/>
      <c r="K346" s="693"/>
      <c r="L346" s="511"/>
      <c r="M346" s="511"/>
      <c r="N346" s="525"/>
    </row>
    <row r="347" spans="5:14" s="30" customFormat="1" x14ac:dyDescent="0.25">
      <c r="E347" s="511"/>
      <c r="F347" s="511"/>
      <c r="G347" s="512"/>
      <c r="H347" s="512"/>
      <c r="I347" s="686"/>
      <c r="J347" s="524"/>
      <c r="K347" s="693"/>
      <c r="L347" s="511"/>
      <c r="M347" s="511"/>
      <c r="N347" s="525"/>
    </row>
    <row r="348" spans="5:14" s="30" customFormat="1" x14ac:dyDescent="0.25">
      <c r="E348" s="511"/>
      <c r="F348" s="511"/>
      <c r="G348" s="512"/>
      <c r="H348" s="512"/>
      <c r="I348" s="686"/>
      <c r="J348" s="524"/>
      <c r="K348" s="693"/>
      <c r="L348" s="511"/>
      <c r="M348" s="511"/>
      <c r="N348" s="525"/>
    </row>
    <row r="349" spans="5:14" s="30" customFormat="1" x14ac:dyDescent="0.25">
      <c r="E349" s="511"/>
      <c r="F349" s="511"/>
      <c r="G349" s="512"/>
      <c r="H349" s="512"/>
      <c r="I349" s="686"/>
      <c r="J349" s="524"/>
      <c r="K349" s="693"/>
      <c r="L349" s="511"/>
      <c r="M349" s="511"/>
      <c r="N349" s="525"/>
    </row>
    <row r="350" spans="5:14" s="30" customFormat="1" x14ac:dyDescent="0.25">
      <c r="E350" s="511"/>
      <c r="F350" s="511"/>
      <c r="G350" s="512"/>
      <c r="H350" s="512"/>
      <c r="I350" s="686"/>
      <c r="J350" s="524"/>
      <c r="K350" s="693"/>
      <c r="L350" s="511"/>
      <c r="M350" s="511"/>
      <c r="N350" s="525"/>
    </row>
    <row r="351" spans="5:14" s="30" customFormat="1" x14ac:dyDescent="0.25">
      <c r="E351" s="511"/>
      <c r="F351" s="511"/>
      <c r="G351" s="512"/>
      <c r="H351" s="512"/>
      <c r="I351" s="686"/>
      <c r="J351" s="524"/>
      <c r="K351" s="693"/>
      <c r="L351" s="511"/>
      <c r="M351" s="511"/>
      <c r="N351" s="525"/>
    </row>
    <row r="352" spans="5:14" s="30" customFormat="1" x14ac:dyDescent="0.25">
      <c r="E352" s="511"/>
      <c r="F352" s="511"/>
      <c r="G352" s="512"/>
      <c r="H352" s="512"/>
      <c r="I352" s="686"/>
      <c r="J352" s="524"/>
      <c r="K352" s="693"/>
      <c r="L352" s="511"/>
      <c r="M352" s="511"/>
      <c r="N352" s="525"/>
    </row>
    <row r="353" spans="5:14" s="30" customFormat="1" x14ac:dyDescent="0.25">
      <c r="E353" s="511"/>
      <c r="F353" s="511"/>
      <c r="G353" s="512"/>
      <c r="H353" s="512"/>
      <c r="I353" s="686"/>
      <c r="J353" s="524"/>
      <c r="K353" s="693"/>
      <c r="L353" s="511"/>
      <c r="M353" s="511"/>
      <c r="N353" s="525"/>
    </row>
    <row r="354" spans="5:14" s="30" customFormat="1" x14ac:dyDescent="0.25">
      <c r="E354" s="511"/>
      <c r="F354" s="511"/>
      <c r="G354" s="512"/>
      <c r="H354" s="512"/>
      <c r="I354" s="686"/>
      <c r="J354" s="524"/>
      <c r="K354" s="693"/>
      <c r="L354" s="511"/>
      <c r="M354" s="511"/>
      <c r="N354" s="525"/>
    </row>
    <row r="355" spans="5:14" s="30" customFormat="1" x14ac:dyDescent="0.25">
      <c r="E355" s="511"/>
      <c r="F355" s="511"/>
      <c r="G355" s="512"/>
      <c r="H355" s="512"/>
      <c r="I355" s="686"/>
      <c r="J355" s="524"/>
      <c r="K355" s="693"/>
      <c r="L355" s="511"/>
      <c r="M355" s="511"/>
      <c r="N355" s="525"/>
    </row>
    <row r="356" spans="5:14" s="30" customFormat="1" x14ac:dyDescent="0.25">
      <c r="E356" s="511"/>
      <c r="F356" s="511"/>
      <c r="G356" s="512"/>
      <c r="H356" s="512"/>
      <c r="I356" s="686"/>
      <c r="J356" s="524"/>
      <c r="K356" s="693"/>
      <c r="L356" s="511"/>
      <c r="M356" s="511"/>
      <c r="N356" s="525"/>
    </row>
    <row r="357" spans="5:14" s="30" customFormat="1" x14ac:dyDescent="0.25">
      <c r="E357" s="511"/>
      <c r="F357" s="511"/>
      <c r="G357" s="512"/>
      <c r="H357" s="512"/>
      <c r="I357" s="686"/>
      <c r="J357" s="524"/>
      <c r="K357" s="693"/>
      <c r="L357" s="511"/>
      <c r="M357" s="511"/>
      <c r="N357" s="525"/>
    </row>
    <row r="358" spans="5:14" s="30" customFormat="1" x14ac:dyDescent="0.25">
      <c r="E358" s="511"/>
      <c r="F358" s="511"/>
      <c r="G358" s="512"/>
      <c r="H358" s="512"/>
      <c r="I358" s="686"/>
      <c r="J358" s="524"/>
      <c r="K358" s="693"/>
      <c r="L358" s="511"/>
      <c r="M358" s="511"/>
      <c r="N358" s="525"/>
    </row>
    <row r="359" spans="5:14" s="30" customFormat="1" x14ac:dyDescent="0.25">
      <c r="E359" s="511"/>
      <c r="F359" s="511"/>
      <c r="G359" s="512"/>
      <c r="H359" s="512"/>
      <c r="I359" s="686"/>
      <c r="J359" s="524"/>
      <c r="K359" s="693"/>
      <c r="L359" s="511"/>
      <c r="M359" s="511"/>
      <c r="N359" s="525"/>
    </row>
    <row r="360" spans="5:14" s="30" customFormat="1" x14ac:dyDescent="0.25">
      <c r="E360" s="511"/>
      <c r="F360" s="511"/>
      <c r="G360" s="512"/>
      <c r="H360" s="512"/>
      <c r="I360" s="686"/>
      <c r="J360" s="524"/>
      <c r="K360" s="693"/>
      <c r="L360" s="511"/>
      <c r="M360" s="511"/>
      <c r="N360" s="525"/>
    </row>
    <row r="361" spans="5:14" s="30" customFormat="1" x14ac:dyDescent="0.25">
      <c r="E361" s="511"/>
      <c r="F361" s="511"/>
      <c r="G361" s="512"/>
      <c r="H361" s="512"/>
      <c r="I361" s="686"/>
      <c r="J361" s="524"/>
      <c r="K361" s="693"/>
      <c r="L361" s="511"/>
      <c r="M361" s="511"/>
      <c r="N361" s="525"/>
    </row>
    <row r="362" spans="5:14" s="30" customFormat="1" x14ac:dyDescent="0.25">
      <c r="E362" s="511"/>
      <c r="F362" s="511"/>
      <c r="G362" s="512"/>
      <c r="H362" s="512"/>
      <c r="I362" s="686"/>
      <c r="J362" s="524"/>
      <c r="K362" s="693"/>
      <c r="L362" s="511"/>
      <c r="M362" s="511"/>
      <c r="N362" s="525"/>
    </row>
    <row r="363" spans="5:14" s="30" customFormat="1" x14ac:dyDescent="0.25">
      <c r="E363" s="511"/>
      <c r="F363" s="511"/>
      <c r="G363" s="512"/>
      <c r="H363" s="512"/>
      <c r="I363" s="686"/>
      <c r="J363" s="524"/>
      <c r="K363" s="693"/>
      <c r="L363" s="511"/>
      <c r="M363" s="511"/>
      <c r="N363" s="525"/>
    </row>
    <row r="364" spans="5:14" s="30" customFormat="1" x14ac:dyDescent="0.25">
      <c r="E364" s="511"/>
      <c r="F364" s="511"/>
      <c r="G364" s="512"/>
      <c r="H364" s="512"/>
      <c r="I364" s="686"/>
      <c r="J364" s="524"/>
      <c r="K364" s="693"/>
      <c r="L364" s="511"/>
      <c r="M364" s="511"/>
      <c r="N364" s="525"/>
    </row>
    <row r="365" spans="5:14" s="30" customFormat="1" x14ac:dyDescent="0.25">
      <c r="E365" s="511"/>
      <c r="F365" s="511"/>
      <c r="G365" s="512"/>
      <c r="H365" s="512"/>
      <c r="I365" s="686"/>
      <c r="J365" s="524"/>
      <c r="K365" s="693"/>
      <c r="L365" s="511"/>
      <c r="M365" s="511"/>
      <c r="N365" s="525"/>
    </row>
    <row r="366" spans="5:14" s="30" customFormat="1" x14ac:dyDescent="0.25">
      <c r="E366" s="511"/>
      <c r="F366" s="511"/>
      <c r="G366" s="512"/>
      <c r="H366" s="512"/>
      <c r="I366" s="686"/>
      <c r="J366" s="524"/>
      <c r="K366" s="693"/>
      <c r="L366" s="511"/>
      <c r="M366" s="511"/>
      <c r="N366" s="525"/>
    </row>
    <row r="367" spans="5:14" s="30" customFormat="1" x14ac:dyDescent="0.25">
      <c r="E367" s="511"/>
      <c r="F367" s="511"/>
      <c r="G367" s="512"/>
      <c r="H367" s="512"/>
      <c r="I367" s="686"/>
      <c r="J367" s="524"/>
      <c r="K367" s="693"/>
      <c r="L367" s="511"/>
      <c r="M367" s="511"/>
      <c r="N367" s="525"/>
    </row>
    <row r="368" spans="5:14" s="30" customFormat="1" x14ac:dyDescent="0.25">
      <c r="E368" s="511"/>
      <c r="F368" s="511"/>
      <c r="G368" s="512"/>
      <c r="H368" s="512"/>
      <c r="I368" s="686"/>
      <c r="J368" s="524"/>
      <c r="K368" s="693"/>
      <c r="L368" s="511"/>
      <c r="M368" s="511"/>
      <c r="N368" s="525"/>
    </row>
    <row r="369" spans="5:14" s="30" customFormat="1" x14ac:dyDescent="0.25">
      <c r="E369" s="511"/>
      <c r="F369" s="511"/>
      <c r="G369" s="512"/>
      <c r="H369" s="512"/>
      <c r="I369" s="686"/>
      <c r="J369" s="524"/>
      <c r="K369" s="693"/>
      <c r="L369" s="511"/>
      <c r="M369" s="511"/>
      <c r="N369" s="525"/>
    </row>
    <row r="370" spans="5:14" s="30" customFormat="1" x14ac:dyDescent="0.25">
      <c r="E370" s="511"/>
      <c r="F370" s="511"/>
      <c r="G370" s="512"/>
      <c r="H370" s="512"/>
      <c r="I370" s="686"/>
      <c r="J370" s="524"/>
      <c r="K370" s="693"/>
      <c r="L370" s="511"/>
      <c r="M370" s="511"/>
      <c r="N370" s="525"/>
    </row>
    <row r="371" spans="5:14" s="30" customFormat="1" x14ac:dyDescent="0.25">
      <c r="E371" s="511"/>
      <c r="F371" s="511"/>
      <c r="G371" s="512"/>
      <c r="H371" s="512"/>
      <c r="I371" s="686"/>
      <c r="J371" s="524"/>
      <c r="K371" s="693"/>
      <c r="L371" s="511"/>
      <c r="M371" s="511"/>
      <c r="N371" s="525"/>
    </row>
    <row r="372" spans="5:14" s="30" customFormat="1" x14ac:dyDescent="0.25">
      <c r="E372" s="511"/>
      <c r="F372" s="511"/>
      <c r="G372" s="512"/>
      <c r="H372" s="512"/>
      <c r="I372" s="686"/>
      <c r="J372" s="524"/>
      <c r="K372" s="693"/>
      <c r="L372" s="511"/>
      <c r="M372" s="511"/>
      <c r="N372" s="525"/>
    </row>
    <row r="373" spans="5:14" s="30" customFormat="1" x14ac:dyDescent="0.25">
      <c r="E373" s="511"/>
      <c r="F373" s="511"/>
      <c r="G373" s="512"/>
      <c r="H373" s="512"/>
      <c r="I373" s="686"/>
      <c r="J373" s="524"/>
      <c r="K373" s="693"/>
      <c r="L373" s="511"/>
      <c r="M373" s="511"/>
      <c r="N373" s="525"/>
    </row>
    <row r="374" spans="5:14" s="30" customFormat="1" x14ac:dyDescent="0.25">
      <c r="E374" s="511"/>
      <c r="F374" s="511"/>
      <c r="G374" s="512"/>
      <c r="H374" s="512"/>
      <c r="I374" s="686"/>
      <c r="J374" s="524"/>
      <c r="K374" s="693"/>
      <c r="L374" s="511"/>
      <c r="M374" s="511"/>
      <c r="N374" s="525"/>
    </row>
    <row r="375" spans="5:14" s="30" customFormat="1" x14ac:dyDescent="0.25">
      <c r="E375" s="511"/>
      <c r="F375" s="511"/>
      <c r="G375" s="512"/>
      <c r="H375" s="512"/>
      <c r="I375" s="686"/>
      <c r="J375" s="524"/>
      <c r="K375" s="693"/>
      <c r="L375" s="511"/>
      <c r="M375" s="511"/>
      <c r="N375" s="525"/>
    </row>
    <row r="376" spans="5:14" s="30" customFormat="1" x14ac:dyDescent="0.25">
      <c r="E376" s="511"/>
      <c r="F376" s="511"/>
      <c r="G376" s="512"/>
      <c r="H376" s="512"/>
      <c r="I376" s="686"/>
      <c r="J376" s="524"/>
      <c r="K376" s="693"/>
      <c r="L376" s="511"/>
      <c r="M376" s="511"/>
      <c r="N376" s="525"/>
    </row>
    <row r="377" spans="5:14" s="30" customFormat="1" x14ac:dyDescent="0.25">
      <c r="E377" s="511"/>
      <c r="F377" s="511"/>
      <c r="G377" s="512"/>
      <c r="H377" s="512"/>
      <c r="I377" s="686"/>
      <c r="J377" s="524"/>
      <c r="K377" s="693"/>
      <c r="L377" s="511"/>
      <c r="M377" s="511"/>
      <c r="N377" s="525"/>
    </row>
    <row r="378" spans="5:14" s="30" customFormat="1" x14ac:dyDescent="0.25">
      <c r="E378" s="511"/>
      <c r="F378" s="511"/>
      <c r="G378" s="512"/>
      <c r="H378" s="512"/>
      <c r="I378" s="686"/>
      <c r="J378" s="524"/>
      <c r="K378" s="693"/>
      <c r="L378" s="511"/>
      <c r="M378" s="511"/>
      <c r="N378" s="525"/>
    </row>
    <row r="379" spans="5:14" s="30" customFormat="1" x14ac:dyDescent="0.25">
      <c r="E379" s="511"/>
      <c r="F379" s="511"/>
      <c r="G379" s="512"/>
      <c r="H379" s="512"/>
      <c r="I379" s="686"/>
      <c r="J379" s="524"/>
      <c r="K379" s="693"/>
      <c r="L379" s="511"/>
      <c r="M379" s="511"/>
      <c r="N379" s="525"/>
    </row>
    <row r="380" spans="5:14" s="30" customFormat="1" x14ac:dyDescent="0.25">
      <c r="E380" s="511"/>
      <c r="F380" s="511"/>
      <c r="G380" s="512"/>
      <c r="H380" s="512"/>
      <c r="I380" s="686"/>
      <c r="J380" s="524"/>
      <c r="K380" s="693"/>
      <c r="L380" s="511"/>
      <c r="M380" s="511"/>
      <c r="N380" s="525"/>
    </row>
    <row r="381" spans="5:14" s="30" customFormat="1" x14ac:dyDescent="0.25">
      <c r="E381" s="511"/>
      <c r="F381" s="511"/>
      <c r="G381" s="512"/>
      <c r="H381" s="512"/>
      <c r="I381" s="686"/>
      <c r="J381" s="524"/>
      <c r="K381" s="693"/>
      <c r="L381" s="511"/>
      <c r="M381" s="511"/>
      <c r="N381" s="525"/>
    </row>
    <row r="382" spans="5:14" s="30" customFormat="1" x14ac:dyDescent="0.25">
      <c r="E382" s="511"/>
      <c r="F382" s="511"/>
      <c r="G382" s="512"/>
      <c r="H382" s="512"/>
      <c r="I382" s="686"/>
      <c r="J382" s="524"/>
      <c r="K382" s="693"/>
      <c r="L382" s="511"/>
      <c r="M382" s="511"/>
      <c r="N382" s="525"/>
    </row>
    <row r="383" spans="5:14" s="30" customFormat="1" x14ac:dyDescent="0.25">
      <c r="E383" s="511"/>
      <c r="F383" s="511"/>
      <c r="G383" s="512"/>
      <c r="H383" s="512"/>
      <c r="I383" s="686"/>
      <c r="J383" s="524"/>
      <c r="K383" s="693"/>
      <c r="L383" s="511"/>
      <c r="M383" s="511"/>
      <c r="N383" s="525"/>
    </row>
    <row r="384" spans="5:14" s="30" customFormat="1" x14ac:dyDescent="0.25">
      <c r="E384" s="511"/>
      <c r="F384" s="511"/>
      <c r="G384" s="512"/>
      <c r="H384" s="512"/>
      <c r="I384" s="686"/>
      <c r="J384" s="524"/>
      <c r="K384" s="693"/>
      <c r="L384" s="511"/>
      <c r="M384" s="511"/>
      <c r="N384" s="525"/>
    </row>
    <row r="385" spans="5:14" s="30" customFormat="1" x14ac:dyDescent="0.25">
      <c r="E385" s="511"/>
      <c r="F385" s="511"/>
      <c r="G385" s="512"/>
      <c r="H385" s="512"/>
      <c r="I385" s="686"/>
      <c r="J385" s="524"/>
      <c r="K385" s="693"/>
      <c r="L385" s="511"/>
      <c r="M385" s="511"/>
      <c r="N385" s="525"/>
    </row>
    <row r="386" spans="5:14" s="30" customFormat="1" x14ac:dyDescent="0.25">
      <c r="E386" s="511"/>
      <c r="F386" s="511"/>
      <c r="G386" s="512"/>
      <c r="H386" s="512"/>
      <c r="I386" s="686"/>
      <c r="J386" s="524"/>
      <c r="K386" s="693"/>
      <c r="L386" s="511"/>
      <c r="M386" s="511"/>
      <c r="N386" s="525"/>
    </row>
    <row r="387" spans="5:14" s="30" customFormat="1" x14ac:dyDescent="0.25">
      <c r="E387" s="511"/>
      <c r="F387" s="511"/>
      <c r="G387" s="512"/>
      <c r="H387" s="512"/>
      <c r="I387" s="686"/>
      <c r="J387" s="524"/>
      <c r="K387" s="693"/>
      <c r="L387" s="511"/>
      <c r="M387" s="511"/>
      <c r="N387" s="525"/>
    </row>
    <row r="388" spans="5:14" s="30" customFormat="1" x14ac:dyDescent="0.25">
      <c r="E388" s="511"/>
      <c r="F388" s="511"/>
      <c r="G388" s="512"/>
      <c r="H388" s="512"/>
      <c r="I388" s="686"/>
      <c r="J388" s="524"/>
      <c r="K388" s="693"/>
      <c r="L388" s="511"/>
      <c r="M388" s="511"/>
      <c r="N388" s="525"/>
    </row>
    <row r="389" spans="5:14" s="30" customFormat="1" x14ac:dyDescent="0.25">
      <c r="E389" s="511"/>
      <c r="F389" s="511"/>
      <c r="G389" s="512"/>
      <c r="H389" s="512"/>
      <c r="I389" s="686"/>
      <c r="J389" s="524"/>
      <c r="K389" s="693"/>
      <c r="L389" s="511"/>
      <c r="M389" s="511"/>
      <c r="N389" s="525"/>
    </row>
    <row r="390" spans="5:14" s="30" customFormat="1" x14ac:dyDescent="0.25">
      <c r="E390" s="511"/>
      <c r="F390" s="511"/>
      <c r="G390" s="512"/>
      <c r="H390" s="512"/>
      <c r="I390" s="686"/>
      <c r="J390" s="524"/>
      <c r="K390" s="693"/>
      <c r="L390" s="511"/>
      <c r="M390" s="511"/>
      <c r="N390" s="525"/>
    </row>
    <row r="391" spans="5:14" s="30" customFormat="1" x14ac:dyDescent="0.25">
      <c r="E391" s="511"/>
      <c r="F391" s="511"/>
      <c r="G391" s="512"/>
      <c r="H391" s="512"/>
      <c r="I391" s="686"/>
      <c r="J391" s="524"/>
      <c r="K391" s="693"/>
      <c r="L391" s="511"/>
      <c r="M391" s="511"/>
      <c r="N391" s="525"/>
    </row>
    <row r="392" spans="5:14" s="30" customFormat="1" x14ac:dyDescent="0.25">
      <c r="E392" s="511"/>
      <c r="F392" s="511"/>
      <c r="G392" s="512"/>
      <c r="H392" s="512"/>
      <c r="I392" s="686"/>
      <c r="J392" s="524"/>
      <c r="K392" s="693"/>
      <c r="L392" s="511"/>
      <c r="M392" s="511"/>
      <c r="N392" s="525"/>
    </row>
    <row r="393" spans="5:14" s="30" customFormat="1" x14ac:dyDescent="0.25">
      <c r="E393" s="511"/>
      <c r="F393" s="511"/>
      <c r="G393" s="512"/>
      <c r="H393" s="512"/>
      <c r="I393" s="686"/>
      <c r="J393" s="524"/>
      <c r="K393" s="693"/>
      <c r="L393" s="511"/>
      <c r="M393" s="511"/>
      <c r="N393" s="525"/>
    </row>
    <row r="394" spans="5:14" s="30" customFormat="1" x14ac:dyDescent="0.25">
      <c r="E394" s="511"/>
      <c r="F394" s="511"/>
      <c r="G394" s="512"/>
      <c r="H394" s="512"/>
      <c r="I394" s="686"/>
      <c r="J394" s="524"/>
      <c r="K394" s="693"/>
      <c r="L394" s="511"/>
      <c r="M394" s="511"/>
      <c r="N394" s="525"/>
    </row>
    <row r="395" spans="5:14" s="30" customFormat="1" x14ac:dyDescent="0.25">
      <c r="E395" s="511"/>
      <c r="F395" s="511"/>
      <c r="G395" s="512"/>
      <c r="H395" s="512"/>
      <c r="I395" s="686"/>
      <c r="J395" s="524"/>
      <c r="K395" s="693"/>
      <c r="L395" s="511"/>
      <c r="M395" s="511"/>
      <c r="N395" s="525"/>
    </row>
    <row r="396" spans="5:14" s="30" customFormat="1" x14ac:dyDescent="0.25">
      <c r="E396" s="511"/>
      <c r="F396" s="511"/>
      <c r="G396" s="512"/>
      <c r="H396" s="512"/>
      <c r="I396" s="686"/>
      <c r="J396" s="524"/>
      <c r="K396" s="693"/>
      <c r="L396" s="511"/>
      <c r="M396" s="511"/>
      <c r="N396" s="525"/>
    </row>
    <row r="397" spans="5:14" s="30" customFormat="1" x14ac:dyDescent="0.25">
      <c r="E397" s="511"/>
      <c r="F397" s="511"/>
      <c r="G397" s="512"/>
      <c r="H397" s="512"/>
      <c r="I397" s="686"/>
      <c r="J397" s="524"/>
      <c r="K397" s="693"/>
      <c r="L397" s="511"/>
      <c r="M397" s="511"/>
      <c r="N397" s="525"/>
    </row>
    <row r="398" spans="5:14" s="30" customFormat="1" x14ac:dyDescent="0.25">
      <c r="E398" s="511"/>
      <c r="F398" s="511"/>
      <c r="G398" s="512"/>
      <c r="H398" s="512"/>
      <c r="I398" s="686"/>
      <c r="J398" s="524"/>
      <c r="K398" s="693"/>
      <c r="L398" s="511"/>
      <c r="M398" s="511"/>
      <c r="N398" s="525"/>
    </row>
    <row r="399" spans="5:14" s="30" customFormat="1" x14ac:dyDescent="0.25">
      <c r="E399" s="511"/>
      <c r="F399" s="511"/>
      <c r="G399" s="512"/>
      <c r="H399" s="512"/>
      <c r="I399" s="686"/>
      <c r="J399" s="524"/>
      <c r="K399" s="693"/>
      <c r="L399" s="511"/>
      <c r="M399" s="511"/>
      <c r="N399" s="525"/>
    </row>
    <row r="400" spans="5:14" s="30" customFormat="1" x14ac:dyDescent="0.25">
      <c r="E400" s="511"/>
      <c r="F400" s="511"/>
      <c r="G400" s="512"/>
      <c r="H400" s="512"/>
      <c r="I400" s="686"/>
      <c r="J400" s="524"/>
      <c r="K400" s="693"/>
      <c r="L400" s="511"/>
      <c r="M400" s="511"/>
      <c r="N400" s="525"/>
    </row>
    <row r="401" spans="5:14" s="30" customFormat="1" x14ac:dyDescent="0.25">
      <c r="E401" s="511"/>
      <c r="F401" s="511"/>
      <c r="G401" s="512"/>
      <c r="H401" s="512"/>
      <c r="I401" s="686"/>
      <c r="J401" s="524"/>
      <c r="K401" s="693"/>
      <c r="L401" s="511"/>
      <c r="M401" s="511"/>
      <c r="N401" s="525"/>
    </row>
    <row r="402" spans="5:14" s="30" customFormat="1" x14ac:dyDescent="0.25">
      <c r="E402" s="511"/>
      <c r="F402" s="511"/>
      <c r="G402" s="512"/>
      <c r="H402" s="512"/>
      <c r="I402" s="686"/>
      <c r="J402" s="524"/>
      <c r="K402" s="693"/>
      <c r="L402" s="511"/>
      <c r="M402" s="511"/>
      <c r="N402" s="525"/>
    </row>
    <row r="403" spans="5:14" s="30" customFormat="1" x14ac:dyDescent="0.25">
      <c r="E403" s="511"/>
      <c r="F403" s="511"/>
      <c r="G403" s="512"/>
      <c r="H403" s="512"/>
      <c r="I403" s="686"/>
      <c r="J403" s="524"/>
      <c r="K403" s="693"/>
      <c r="L403" s="511"/>
      <c r="M403" s="511"/>
      <c r="N403" s="525"/>
    </row>
    <row r="404" spans="5:14" s="30" customFormat="1" x14ac:dyDescent="0.25">
      <c r="E404" s="511"/>
      <c r="F404" s="511"/>
      <c r="G404" s="512"/>
      <c r="H404" s="512"/>
      <c r="I404" s="686"/>
      <c r="J404" s="524"/>
      <c r="K404" s="693"/>
      <c r="L404" s="511"/>
      <c r="M404" s="511"/>
      <c r="N404" s="525"/>
    </row>
    <row r="405" spans="5:14" s="30" customFormat="1" x14ac:dyDescent="0.25">
      <c r="E405" s="511"/>
      <c r="F405" s="511"/>
      <c r="G405" s="512"/>
      <c r="H405" s="512"/>
      <c r="I405" s="686"/>
      <c r="J405" s="524"/>
      <c r="K405" s="693"/>
      <c r="L405" s="511"/>
      <c r="M405" s="511"/>
      <c r="N405" s="525"/>
    </row>
    <row r="406" spans="5:14" s="30" customFormat="1" x14ac:dyDescent="0.25">
      <c r="E406" s="511"/>
      <c r="F406" s="511"/>
      <c r="G406" s="512"/>
      <c r="H406" s="512"/>
      <c r="I406" s="686"/>
      <c r="J406" s="524"/>
      <c r="K406" s="693"/>
      <c r="L406" s="511"/>
      <c r="M406" s="511"/>
      <c r="N406" s="525"/>
    </row>
    <row r="407" spans="5:14" s="30" customFormat="1" x14ac:dyDescent="0.25">
      <c r="E407" s="511"/>
      <c r="F407" s="511"/>
      <c r="G407" s="512"/>
      <c r="H407" s="512"/>
      <c r="I407" s="686"/>
      <c r="J407" s="524"/>
      <c r="K407" s="693"/>
      <c r="L407" s="511"/>
      <c r="M407" s="511"/>
      <c r="N407" s="525"/>
    </row>
    <row r="408" spans="5:14" s="30" customFormat="1" x14ac:dyDescent="0.25">
      <c r="E408" s="511"/>
      <c r="F408" s="511"/>
      <c r="G408" s="512"/>
      <c r="H408" s="512"/>
      <c r="I408" s="686"/>
      <c r="J408" s="524"/>
      <c r="K408" s="693"/>
      <c r="L408" s="511"/>
      <c r="M408" s="511"/>
      <c r="N408" s="525"/>
    </row>
    <row r="409" spans="5:14" s="30" customFormat="1" x14ac:dyDescent="0.25">
      <c r="E409" s="511"/>
      <c r="F409" s="511"/>
      <c r="G409" s="512"/>
      <c r="H409" s="512"/>
      <c r="I409" s="686"/>
      <c r="J409" s="524"/>
      <c r="K409" s="693"/>
      <c r="L409" s="511"/>
      <c r="M409" s="511"/>
      <c r="N409" s="525"/>
    </row>
    <row r="410" spans="5:14" s="30" customFormat="1" x14ac:dyDescent="0.25">
      <c r="E410" s="511"/>
      <c r="F410" s="511"/>
      <c r="G410" s="512"/>
      <c r="H410" s="512"/>
      <c r="I410" s="686"/>
      <c r="J410" s="524"/>
      <c r="K410" s="693"/>
      <c r="L410" s="511"/>
      <c r="M410" s="511"/>
      <c r="N410" s="525"/>
    </row>
    <row r="411" spans="5:14" s="30" customFormat="1" x14ac:dyDescent="0.25">
      <c r="E411" s="511"/>
      <c r="F411" s="511"/>
      <c r="G411" s="512"/>
      <c r="H411" s="512"/>
      <c r="I411" s="686"/>
      <c r="J411" s="524"/>
      <c r="K411" s="693"/>
      <c r="L411" s="511"/>
      <c r="M411" s="511"/>
      <c r="N411" s="525"/>
    </row>
    <row r="412" spans="5:14" s="30" customFormat="1" x14ac:dyDescent="0.25">
      <c r="E412" s="511"/>
      <c r="F412" s="511"/>
      <c r="G412" s="512"/>
      <c r="H412" s="512"/>
      <c r="I412" s="686"/>
      <c r="J412" s="524"/>
      <c r="K412" s="693"/>
      <c r="L412" s="511"/>
      <c r="M412" s="511"/>
      <c r="N412" s="525"/>
    </row>
    <row r="413" spans="5:14" s="30" customFormat="1" x14ac:dyDescent="0.25">
      <c r="E413" s="511"/>
      <c r="F413" s="511"/>
      <c r="G413" s="512"/>
      <c r="H413" s="512"/>
      <c r="I413" s="686"/>
      <c r="J413" s="524"/>
      <c r="K413" s="693"/>
      <c r="L413" s="511"/>
      <c r="M413" s="511"/>
      <c r="N413" s="525"/>
    </row>
    <row r="414" spans="5:14" s="30" customFormat="1" x14ac:dyDescent="0.25">
      <c r="E414" s="511"/>
      <c r="F414" s="511"/>
      <c r="G414" s="512"/>
      <c r="H414" s="512"/>
      <c r="I414" s="686"/>
      <c r="J414" s="524"/>
      <c r="K414" s="693"/>
      <c r="L414" s="511"/>
      <c r="M414" s="511"/>
      <c r="N414" s="525"/>
    </row>
    <row r="415" spans="5:14" s="30" customFormat="1" x14ac:dyDescent="0.25">
      <c r="E415" s="511"/>
      <c r="F415" s="511"/>
      <c r="G415" s="512"/>
      <c r="H415" s="512"/>
      <c r="I415" s="686"/>
      <c r="J415" s="524"/>
      <c r="K415" s="693"/>
      <c r="L415" s="511"/>
      <c r="M415" s="511"/>
      <c r="N415" s="525"/>
    </row>
    <row r="416" spans="5:14" s="30" customFormat="1" x14ac:dyDescent="0.25">
      <c r="E416" s="511"/>
      <c r="F416" s="511"/>
      <c r="G416" s="512"/>
      <c r="H416" s="512"/>
      <c r="I416" s="686"/>
      <c r="J416" s="524"/>
      <c r="K416" s="693"/>
      <c r="L416" s="511"/>
      <c r="M416" s="511"/>
      <c r="N416" s="525"/>
    </row>
    <row r="417" spans="5:14" s="30" customFormat="1" x14ac:dyDescent="0.25">
      <c r="E417" s="511"/>
      <c r="F417" s="511"/>
      <c r="G417" s="512"/>
      <c r="H417" s="512"/>
      <c r="I417" s="686"/>
      <c r="J417" s="524"/>
      <c r="K417" s="693"/>
      <c r="L417" s="511"/>
      <c r="M417" s="511"/>
      <c r="N417" s="525"/>
    </row>
    <row r="418" spans="5:14" s="30" customFormat="1" x14ac:dyDescent="0.25">
      <c r="E418" s="511"/>
      <c r="F418" s="511"/>
      <c r="G418" s="512"/>
      <c r="H418" s="512"/>
      <c r="I418" s="686"/>
      <c r="J418" s="524"/>
      <c r="K418" s="693"/>
      <c r="L418" s="511"/>
      <c r="M418" s="511"/>
      <c r="N418" s="525"/>
    </row>
    <row r="419" spans="5:14" s="30" customFormat="1" x14ac:dyDescent="0.25">
      <c r="E419" s="511"/>
      <c r="F419" s="511"/>
      <c r="G419" s="512"/>
      <c r="H419" s="512"/>
      <c r="I419" s="686"/>
      <c r="J419" s="524"/>
      <c r="K419" s="693"/>
      <c r="L419" s="511"/>
      <c r="M419" s="511"/>
      <c r="N419" s="525"/>
    </row>
    <row r="420" spans="5:14" s="30" customFormat="1" x14ac:dyDescent="0.25">
      <c r="E420" s="511"/>
      <c r="F420" s="511"/>
      <c r="G420" s="512"/>
      <c r="H420" s="512"/>
      <c r="I420" s="686"/>
      <c r="J420" s="524"/>
      <c r="K420" s="693"/>
      <c r="L420" s="511"/>
      <c r="M420" s="511"/>
      <c r="N420" s="525"/>
    </row>
    <row r="421" spans="5:14" s="30" customFormat="1" x14ac:dyDescent="0.25">
      <c r="E421" s="511"/>
      <c r="F421" s="511"/>
      <c r="G421" s="512"/>
      <c r="H421" s="512"/>
      <c r="I421" s="686"/>
      <c r="J421" s="524"/>
      <c r="K421" s="693"/>
      <c r="L421" s="511"/>
      <c r="M421" s="511"/>
      <c r="N421" s="525"/>
    </row>
    <row r="422" spans="5:14" s="30" customFormat="1" x14ac:dyDescent="0.25">
      <c r="E422" s="511"/>
      <c r="F422" s="511"/>
      <c r="G422" s="512"/>
      <c r="H422" s="512"/>
      <c r="I422" s="686"/>
      <c r="J422" s="524"/>
      <c r="K422" s="693"/>
      <c r="L422" s="511"/>
      <c r="M422" s="511"/>
      <c r="N422" s="525"/>
    </row>
    <row r="423" spans="5:14" s="30" customFormat="1" x14ac:dyDescent="0.25">
      <c r="E423" s="511"/>
      <c r="F423" s="511"/>
      <c r="G423" s="512"/>
      <c r="H423" s="512"/>
      <c r="I423" s="686"/>
      <c r="J423" s="524"/>
      <c r="K423" s="693"/>
      <c r="L423" s="511"/>
      <c r="M423" s="511"/>
      <c r="N423" s="525"/>
    </row>
    <row r="424" spans="5:14" s="30" customFormat="1" x14ac:dyDescent="0.25">
      <c r="E424" s="511"/>
      <c r="F424" s="511"/>
      <c r="G424" s="512"/>
      <c r="H424" s="512"/>
      <c r="I424" s="686"/>
      <c r="J424" s="524"/>
      <c r="K424" s="693"/>
      <c r="L424" s="511"/>
      <c r="M424" s="511"/>
      <c r="N424" s="525"/>
    </row>
    <row r="425" spans="5:14" s="30" customFormat="1" x14ac:dyDescent="0.25">
      <c r="E425" s="511"/>
      <c r="F425" s="511"/>
      <c r="G425" s="512"/>
      <c r="H425" s="512"/>
      <c r="I425" s="686"/>
      <c r="J425" s="524"/>
      <c r="K425" s="693"/>
      <c r="L425" s="511"/>
      <c r="M425" s="511"/>
      <c r="N425" s="525"/>
    </row>
    <row r="426" spans="5:14" s="30" customFormat="1" x14ac:dyDescent="0.25">
      <c r="E426" s="511"/>
      <c r="F426" s="511"/>
      <c r="G426" s="512"/>
      <c r="H426" s="512"/>
      <c r="I426" s="686"/>
      <c r="J426" s="524"/>
      <c r="K426" s="693"/>
      <c r="L426" s="511"/>
      <c r="M426" s="511"/>
      <c r="N426" s="525"/>
    </row>
    <row r="427" spans="5:14" s="30" customFormat="1" x14ac:dyDescent="0.25">
      <c r="E427" s="511"/>
      <c r="F427" s="511"/>
      <c r="G427" s="512"/>
      <c r="H427" s="512"/>
      <c r="I427" s="686"/>
      <c r="J427" s="524"/>
      <c r="K427" s="693"/>
      <c r="L427" s="511"/>
      <c r="M427" s="511"/>
      <c r="N427" s="525"/>
    </row>
    <row r="428" spans="5:14" s="30" customFormat="1" x14ac:dyDescent="0.25">
      <c r="E428" s="511"/>
      <c r="F428" s="511"/>
      <c r="G428" s="512"/>
      <c r="H428" s="512"/>
      <c r="I428" s="686"/>
      <c r="J428" s="524"/>
      <c r="K428" s="693"/>
      <c r="L428" s="511"/>
      <c r="M428" s="511"/>
      <c r="N428" s="525"/>
    </row>
    <row r="429" spans="5:14" s="30" customFormat="1" x14ac:dyDescent="0.25">
      <c r="E429" s="511"/>
      <c r="F429" s="511"/>
      <c r="G429" s="512"/>
      <c r="H429" s="512"/>
      <c r="I429" s="686"/>
      <c r="J429" s="524"/>
      <c r="K429" s="693"/>
      <c r="L429" s="511"/>
      <c r="M429" s="511"/>
      <c r="N429" s="525"/>
    </row>
    <row r="430" spans="5:14" s="30" customFormat="1" x14ac:dyDescent="0.25">
      <c r="E430" s="511"/>
      <c r="F430" s="511"/>
      <c r="G430" s="512"/>
      <c r="H430" s="512"/>
      <c r="I430" s="686"/>
      <c r="J430" s="524"/>
      <c r="K430" s="693"/>
      <c r="L430" s="511"/>
      <c r="M430" s="511"/>
      <c r="N430" s="525"/>
    </row>
    <row r="431" spans="5:14" s="30" customFormat="1" x14ac:dyDescent="0.25">
      <c r="E431" s="511"/>
      <c r="F431" s="511"/>
      <c r="G431" s="512"/>
      <c r="H431" s="512"/>
      <c r="I431" s="686"/>
      <c r="J431" s="524"/>
      <c r="K431" s="693"/>
      <c r="L431" s="511"/>
      <c r="M431" s="511"/>
      <c r="N431" s="525"/>
    </row>
    <row r="432" spans="5:14" s="30" customFormat="1" x14ac:dyDescent="0.25">
      <c r="E432" s="511"/>
      <c r="F432" s="511"/>
      <c r="G432" s="512"/>
      <c r="H432" s="512"/>
      <c r="I432" s="686"/>
      <c r="J432" s="524"/>
      <c r="K432" s="693"/>
      <c r="L432" s="511"/>
      <c r="M432" s="511"/>
      <c r="N432" s="525"/>
    </row>
    <row r="433" spans="5:14" s="30" customFormat="1" x14ac:dyDescent="0.25">
      <c r="E433" s="511"/>
      <c r="F433" s="511"/>
      <c r="G433" s="512"/>
      <c r="H433" s="512"/>
      <c r="I433" s="686"/>
      <c r="J433" s="524"/>
      <c r="K433" s="693"/>
      <c r="L433" s="511"/>
      <c r="M433" s="511"/>
      <c r="N433" s="525"/>
    </row>
    <row r="434" spans="5:14" s="30" customFormat="1" x14ac:dyDescent="0.25">
      <c r="E434" s="511"/>
      <c r="F434" s="511"/>
      <c r="G434" s="512"/>
      <c r="H434" s="512"/>
      <c r="I434" s="686"/>
      <c r="J434" s="524"/>
      <c r="K434" s="693"/>
      <c r="L434" s="511"/>
      <c r="M434" s="511"/>
      <c r="N434" s="525"/>
    </row>
    <row r="435" spans="5:14" s="30" customFormat="1" x14ac:dyDescent="0.25">
      <c r="E435" s="511"/>
      <c r="F435" s="511"/>
      <c r="G435" s="512"/>
      <c r="H435" s="512"/>
      <c r="I435" s="686"/>
      <c r="J435" s="524"/>
      <c r="K435" s="693"/>
      <c r="L435" s="511"/>
      <c r="M435" s="511"/>
      <c r="N435" s="525"/>
    </row>
    <row r="436" spans="5:14" s="30" customFormat="1" x14ac:dyDescent="0.25">
      <c r="E436" s="511"/>
      <c r="F436" s="511"/>
      <c r="G436" s="512"/>
      <c r="H436" s="512"/>
      <c r="I436" s="686"/>
      <c r="J436" s="524"/>
      <c r="K436" s="693"/>
      <c r="L436" s="511"/>
      <c r="M436" s="511"/>
      <c r="N436" s="525"/>
    </row>
    <row r="437" spans="5:14" s="30" customFormat="1" x14ac:dyDescent="0.25">
      <c r="E437" s="511"/>
      <c r="F437" s="511"/>
      <c r="G437" s="512"/>
      <c r="H437" s="512"/>
      <c r="I437" s="686"/>
      <c r="J437" s="524"/>
      <c r="K437" s="693"/>
      <c r="L437" s="511"/>
      <c r="M437" s="511"/>
      <c r="N437" s="525"/>
    </row>
    <row r="438" spans="5:14" s="30" customFormat="1" x14ac:dyDescent="0.25">
      <c r="E438" s="511"/>
      <c r="F438" s="511"/>
      <c r="G438" s="512"/>
      <c r="H438" s="512"/>
      <c r="I438" s="686"/>
      <c r="J438" s="524"/>
      <c r="K438" s="693"/>
      <c r="L438" s="511"/>
      <c r="M438" s="511"/>
      <c r="N438" s="525"/>
    </row>
    <row r="439" spans="5:14" s="30" customFormat="1" x14ac:dyDescent="0.25">
      <c r="E439" s="511"/>
      <c r="F439" s="511"/>
      <c r="G439" s="512"/>
      <c r="H439" s="512"/>
      <c r="I439" s="686"/>
      <c r="J439" s="524"/>
      <c r="K439" s="693"/>
      <c r="L439" s="511"/>
      <c r="M439" s="511"/>
      <c r="N439" s="525"/>
    </row>
    <row r="440" spans="5:14" s="30" customFormat="1" x14ac:dyDescent="0.25">
      <c r="E440" s="511"/>
      <c r="F440" s="511"/>
      <c r="G440" s="512"/>
      <c r="H440" s="512"/>
      <c r="I440" s="686"/>
      <c r="J440" s="524"/>
      <c r="K440" s="693"/>
      <c r="L440" s="511"/>
      <c r="M440" s="511"/>
      <c r="N440" s="525"/>
    </row>
    <row r="441" spans="5:14" s="30" customFormat="1" x14ac:dyDescent="0.25">
      <c r="E441" s="511"/>
      <c r="F441" s="511"/>
      <c r="G441" s="512"/>
      <c r="H441" s="512"/>
      <c r="I441" s="686"/>
      <c r="J441" s="524"/>
      <c r="K441" s="693"/>
      <c r="L441" s="511"/>
      <c r="M441" s="511"/>
      <c r="N441" s="525"/>
    </row>
    <row r="442" spans="5:14" s="30" customFormat="1" x14ac:dyDescent="0.25">
      <c r="E442" s="511"/>
      <c r="F442" s="511"/>
      <c r="G442" s="512"/>
      <c r="H442" s="512"/>
      <c r="I442" s="686"/>
      <c r="J442" s="524"/>
      <c r="K442" s="693"/>
      <c r="L442" s="511"/>
      <c r="M442" s="511"/>
      <c r="N442" s="525"/>
    </row>
    <row r="443" spans="5:14" s="30" customFormat="1" x14ac:dyDescent="0.25">
      <c r="E443" s="511"/>
      <c r="F443" s="511"/>
      <c r="G443" s="512"/>
      <c r="H443" s="512"/>
      <c r="I443" s="686"/>
      <c r="J443" s="524"/>
      <c r="K443" s="693"/>
      <c r="L443" s="511"/>
      <c r="M443" s="511"/>
      <c r="N443" s="525"/>
    </row>
    <row r="444" spans="5:14" s="30" customFormat="1" x14ac:dyDescent="0.25">
      <c r="E444" s="511"/>
      <c r="F444" s="511"/>
      <c r="G444" s="512"/>
      <c r="H444" s="512"/>
      <c r="I444" s="686"/>
      <c r="J444" s="524"/>
      <c r="K444" s="693"/>
      <c r="L444" s="511"/>
      <c r="M444" s="511"/>
      <c r="N444" s="525"/>
    </row>
    <row r="445" spans="5:14" s="30" customFormat="1" x14ac:dyDescent="0.25">
      <c r="E445" s="511"/>
      <c r="F445" s="511"/>
      <c r="G445" s="512"/>
      <c r="H445" s="512"/>
      <c r="I445" s="686"/>
      <c r="J445" s="524"/>
      <c r="K445" s="693"/>
      <c r="L445" s="511"/>
      <c r="M445" s="511"/>
      <c r="N445" s="525"/>
    </row>
    <row r="446" spans="5:14" s="30" customFormat="1" x14ac:dyDescent="0.25">
      <c r="E446" s="511"/>
      <c r="F446" s="511"/>
      <c r="G446" s="512"/>
      <c r="H446" s="512"/>
      <c r="I446" s="686"/>
      <c r="J446" s="524"/>
      <c r="K446" s="693"/>
      <c r="L446" s="511"/>
      <c r="M446" s="511"/>
      <c r="N446" s="525"/>
    </row>
    <row r="447" spans="5:14" s="30" customFormat="1" x14ac:dyDescent="0.25">
      <c r="E447" s="511"/>
      <c r="F447" s="511"/>
      <c r="G447" s="512"/>
      <c r="H447" s="512"/>
      <c r="I447" s="686"/>
      <c r="J447" s="524"/>
      <c r="K447" s="693"/>
      <c r="L447" s="511"/>
      <c r="M447" s="511"/>
      <c r="N447" s="525"/>
    </row>
    <row r="448" spans="5:14" s="30" customFormat="1" x14ac:dyDescent="0.25">
      <c r="E448" s="511"/>
      <c r="F448" s="511"/>
      <c r="G448" s="512"/>
      <c r="H448" s="512"/>
      <c r="I448" s="686"/>
      <c r="J448" s="524"/>
      <c r="K448" s="693"/>
      <c r="L448" s="511"/>
      <c r="M448" s="511"/>
      <c r="N448" s="525"/>
    </row>
    <row r="449" spans="5:14" s="30" customFormat="1" x14ac:dyDescent="0.25">
      <c r="E449" s="511"/>
      <c r="F449" s="511"/>
      <c r="G449" s="512"/>
      <c r="H449" s="512"/>
      <c r="I449" s="686"/>
      <c r="J449" s="524"/>
      <c r="K449" s="693"/>
      <c r="L449" s="511"/>
      <c r="M449" s="511"/>
      <c r="N449" s="525"/>
    </row>
    <row r="450" spans="5:14" s="30" customFormat="1" x14ac:dyDescent="0.25">
      <c r="E450" s="511"/>
      <c r="F450" s="511"/>
      <c r="G450" s="512"/>
      <c r="H450" s="512"/>
      <c r="I450" s="686"/>
      <c r="J450" s="524"/>
      <c r="K450" s="693"/>
      <c r="L450" s="511"/>
      <c r="M450" s="511"/>
      <c r="N450" s="525"/>
    </row>
    <row r="451" spans="5:14" s="30" customFormat="1" x14ac:dyDescent="0.25">
      <c r="E451" s="511"/>
      <c r="F451" s="511"/>
      <c r="G451" s="512"/>
      <c r="H451" s="512"/>
      <c r="I451" s="686"/>
      <c r="J451" s="524"/>
      <c r="K451" s="693"/>
      <c r="L451" s="511"/>
      <c r="M451" s="511"/>
      <c r="N451" s="525"/>
    </row>
    <row r="452" spans="5:14" s="30" customFormat="1" x14ac:dyDescent="0.25">
      <c r="E452" s="511"/>
      <c r="F452" s="511"/>
      <c r="G452" s="512"/>
      <c r="H452" s="512"/>
      <c r="I452" s="686"/>
      <c r="J452" s="524"/>
      <c r="K452" s="693"/>
      <c r="L452" s="511"/>
      <c r="M452" s="511"/>
      <c r="N452" s="525"/>
    </row>
    <row r="453" spans="5:14" s="30" customFormat="1" x14ac:dyDescent="0.25">
      <c r="E453" s="511"/>
      <c r="F453" s="511"/>
      <c r="G453" s="512"/>
      <c r="H453" s="512"/>
      <c r="I453" s="686"/>
      <c r="J453" s="524"/>
      <c r="K453" s="693"/>
      <c r="L453" s="511"/>
      <c r="M453" s="511"/>
      <c r="N453" s="525"/>
    </row>
    <row r="454" spans="5:14" s="30" customFormat="1" x14ac:dyDescent="0.25">
      <c r="E454" s="511"/>
      <c r="F454" s="511"/>
      <c r="G454" s="512"/>
      <c r="H454" s="512"/>
      <c r="I454" s="686"/>
      <c r="J454" s="524"/>
      <c r="K454" s="693"/>
      <c r="L454" s="511"/>
      <c r="M454" s="511"/>
      <c r="N454" s="525"/>
    </row>
    <row r="455" spans="5:14" s="30" customFormat="1" x14ac:dyDescent="0.25">
      <c r="E455" s="511"/>
      <c r="F455" s="511"/>
      <c r="G455" s="512"/>
      <c r="H455" s="512"/>
      <c r="I455" s="686"/>
      <c r="J455" s="524"/>
      <c r="K455" s="693"/>
      <c r="L455" s="511"/>
      <c r="M455" s="511"/>
      <c r="N455" s="525"/>
    </row>
    <row r="456" spans="5:14" s="30" customFormat="1" x14ac:dyDescent="0.25">
      <c r="E456" s="511"/>
      <c r="F456" s="511"/>
      <c r="G456" s="512"/>
      <c r="H456" s="512"/>
      <c r="I456" s="686"/>
      <c r="J456" s="524"/>
      <c r="K456" s="693"/>
      <c r="L456" s="511"/>
      <c r="M456" s="511"/>
      <c r="N456" s="525"/>
    </row>
    <row r="457" spans="5:14" s="30" customFormat="1" x14ac:dyDescent="0.25">
      <c r="E457" s="511"/>
      <c r="F457" s="511"/>
      <c r="G457" s="512"/>
      <c r="H457" s="512"/>
      <c r="I457" s="686"/>
      <c r="J457" s="524"/>
      <c r="K457" s="693"/>
      <c r="L457" s="511"/>
      <c r="M457" s="511"/>
      <c r="N457" s="525"/>
    </row>
    <row r="458" spans="5:14" s="30" customFormat="1" x14ac:dyDescent="0.25">
      <c r="E458" s="511"/>
      <c r="F458" s="511"/>
      <c r="G458" s="512"/>
      <c r="H458" s="512"/>
      <c r="I458" s="686"/>
      <c r="J458" s="524"/>
      <c r="K458" s="693"/>
      <c r="L458" s="511"/>
      <c r="M458" s="511"/>
      <c r="N458" s="525"/>
    </row>
    <row r="459" spans="5:14" s="30" customFormat="1" x14ac:dyDescent="0.25">
      <c r="E459" s="511"/>
      <c r="F459" s="511"/>
      <c r="G459" s="512"/>
      <c r="H459" s="512"/>
      <c r="I459" s="686"/>
      <c r="J459" s="524"/>
      <c r="K459" s="693"/>
      <c r="L459" s="511"/>
      <c r="M459" s="511"/>
      <c r="N459" s="525"/>
    </row>
    <row r="460" spans="5:14" s="30" customFormat="1" x14ac:dyDescent="0.25">
      <c r="E460" s="511"/>
      <c r="F460" s="511"/>
      <c r="G460" s="512"/>
      <c r="H460" s="512"/>
      <c r="I460" s="686"/>
      <c r="J460" s="524"/>
      <c r="K460" s="693"/>
      <c r="L460" s="511"/>
      <c r="M460" s="511"/>
      <c r="N460" s="525"/>
    </row>
    <row r="461" spans="5:14" s="30" customFormat="1" x14ac:dyDescent="0.25">
      <c r="E461" s="511"/>
      <c r="F461" s="511"/>
      <c r="G461" s="512"/>
      <c r="H461" s="512"/>
      <c r="I461" s="686"/>
      <c r="J461" s="524"/>
      <c r="K461" s="693"/>
      <c r="L461" s="511"/>
      <c r="M461" s="511"/>
      <c r="N461" s="525"/>
    </row>
    <row r="462" spans="5:14" s="30" customFormat="1" x14ac:dyDescent="0.25">
      <c r="E462" s="511"/>
      <c r="F462" s="511"/>
      <c r="G462" s="512"/>
      <c r="H462" s="512"/>
      <c r="I462" s="686"/>
      <c r="J462" s="524"/>
      <c r="K462" s="693"/>
      <c r="L462" s="511"/>
      <c r="M462" s="511"/>
      <c r="N462" s="525"/>
    </row>
    <row r="463" spans="5:14" s="30" customFormat="1" x14ac:dyDescent="0.25">
      <c r="E463" s="511"/>
      <c r="F463" s="511"/>
      <c r="G463" s="512"/>
      <c r="H463" s="512"/>
      <c r="I463" s="686"/>
      <c r="J463" s="524"/>
      <c r="K463" s="693"/>
      <c r="L463" s="511"/>
      <c r="M463" s="511"/>
      <c r="N463" s="525"/>
    </row>
    <row r="464" spans="5:14" s="30" customFormat="1" x14ac:dyDescent="0.25">
      <c r="E464" s="511"/>
      <c r="F464" s="511"/>
      <c r="G464" s="512"/>
      <c r="H464" s="512"/>
      <c r="I464" s="686"/>
      <c r="J464" s="524"/>
      <c r="K464" s="693"/>
      <c r="L464" s="511"/>
      <c r="M464" s="511"/>
      <c r="N464" s="525"/>
    </row>
    <row r="465" spans="5:14" s="30" customFormat="1" x14ac:dyDescent="0.25">
      <c r="E465" s="511"/>
      <c r="F465" s="511"/>
      <c r="G465" s="512"/>
      <c r="H465" s="512"/>
      <c r="I465" s="686"/>
      <c r="J465" s="524"/>
      <c r="K465" s="693"/>
      <c r="L465" s="511"/>
      <c r="M465" s="511"/>
      <c r="N465" s="525"/>
    </row>
    <row r="466" spans="5:14" s="30" customFormat="1" x14ac:dyDescent="0.25">
      <c r="E466" s="511"/>
      <c r="F466" s="511"/>
      <c r="G466" s="512"/>
      <c r="H466" s="512"/>
      <c r="I466" s="686"/>
      <c r="J466" s="524"/>
      <c r="K466" s="693"/>
      <c r="L466" s="511"/>
      <c r="M466" s="511"/>
      <c r="N466" s="525"/>
    </row>
    <row r="467" spans="5:14" s="30" customFormat="1" x14ac:dyDescent="0.25">
      <c r="E467" s="511"/>
      <c r="F467" s="511"/>
      <c r="G467" s="512"/>
      <c r="H467" s="512"/>
      <c r="I467" s="686"/>
      <c r="J467" s="524"/>
      <c r="K467" s="693"/>
      <c r="L467" s="511"/>
      <c r="M467" s="511"/>
      <c r="N467" s="525"/>
    </row>
    <row r="468" spans="5:14" s="30" customFormat="1" x14ac:dyDescent="0.25">
      <c r="E468" s="511"/>
      <c r="F468" s="511"/>
      <c r="G468" s="512"/>
      <c r="H468" s="512"/>
      <c r="I468" s="686"/>
      <c r="J468" s="524"/>
      <c r="K468" s="693"/>
      <c r="L468" s="511"/>
      <c r="M468" s="511"/>
      <c r="N468" s="525"/>
    </row>
    <row r="469" spans="5:14" s="30" customFormat="1" x14ac:dyDescent="0.25">
      <c r="E469" s="511"/>
      <c r="F469" s="511"/>
      <c r="G469" s="512"/>
      <c r="H469" s="512"/>
      <c r="I469" s="686"/>
      <c r="J469" s="524"/>
      <c r="K469" s="693"/>
      <c r="L469" s="511"/>
      <c r="M469" s="511"/>
      <c r="N469" s="525"/>
    </row>
    <row r="470" spans="5:14" s="30" customFormat="1" x14ac:dyDescent="0.25">
      <c r="E470" s="511"/>
      <c r="F470" s="511"/>
      <c r="G470" s="512"/>
      <c r="H470" s="512"/>
      <c r="I470" s="686"/>
      <c r="J470" s="524"/>
      <c r="K470" s="693"/>
      <c r="L470" s="511"/>
      <c r="M470" s="511"/>
      <c r="N470" s="525"/>
    </row>
    <row r="471" spans="5:14" s="30" customFormat="1" x14ac:dyDescent="0.25">
      <c r="E471" s="511"/>
      <c r="F471" s="511"/>
      <c r="G471" s="512"/>
      <c r="H471" s="512"/>
      <c r="I471" s="686"/>
      <c r="J471" s="524"/>
      <c r="K471" s="693"/>
      <c r="L471" s="511"/>
      <c r="M471" s="511"/>
      <c r="N471" s="525"/>
    </row>
    <row r="472" spans="5:14" s="30" customFormat="1" x14ac:dyDescent="0.25">
      <c r="E472" s="511"/>
      <c r="F472" s="511"/>
      <c r="G472" s="512"/>
      <c r="H472" s="512"/>
      <c r="I472" s="686"/>
      <c r="J472" s="524"/>
      <c r="K472" s="693"/>
      <c r="L472" s="511"/>
      <c r="M472" s="511"/>
      <c r="N472" s="525"/>
    </row>
    <row r="473" spans="5:14" s="30" customFormat="1" x14ac:dyDescent="0.25">
      <c r="E473" s="511"/>
      <c r="F473" s="511"/>
      <c r="G473" s="512"/>
      <c r="H473" s="512"/>
      <c r="I473" s="686"/>
      <c r="J473" s="524"/>
      <c r="K473" s="693"/>
      <c r="L473" s="511"/>
      <c r="M473" s="511"/>
      <c r="N473" s="525"/>
    </row>
    <row r="474" spans="5:14" s="30" customFormat="1" x14ac:dyDescent="0.25">
      <c r="E474" s="511"/>
      <c r="F474" s="511"/>
      <c r="G474" s="512"/>
      <c r="H474" s="512"/>
      <c r="I474" s="686"/>
      <c r="J474" s="524"/>
      <c r="K474" s="693"/>
      <c r="L474" s="511"/>
      <c r="M474" s="511"/>
      <c r="N474" s="525"/>
    </row>
    <row r="475" spans="5:14" s="30" customFormat="1" x14ac:dyDescent="0.25">
      <c r="E475" s="511"/>
      <c r="F475" s="511"/>
      <c r="G475" s="512"/>
      <c r="H475" s="512"/>
      <c r="I475" s="686"/>
      <c r="J475" s="524"/>
      <c r="K475" s="693"/>
      <c r="L475" s="511"/>
      <c r="M475" s="511"/>
      <c r="N475" s="525"/>
    </row>
    <row r="476" spans="5:14" s="30" customFormat="1" x14ac:dyDescent="0.25">
      <c r="E476" s="511"/>
      <c r="F476" s="511"/>
      <c r="G476" s="512"/>
      <c r="H476" s="512"/>
      <c r="I476" s="686"/>
      <c r="J476" s="524"/>
      <c r="K476" s="693"/>
      <c r="L476" s="511"/>
      <c r="M476" s="511"/>
      <c r="N476" s="525"/>
    </row>
    <row r="477" spans="5:14" s="30" customFormat="1" x14ac:dyDescent="0.25">
      <c r="E477" s="511"/>
      <c r="F477" s="511"/>
      <c r="G477" s="512"/>
      <c r="H477" s="512"/>
      <c r="I477" s="686"/>
      <c r="J477" s="524"/>
      <c r="K477" s="693"/>
      <c r="L477" s="511"/>
      <c r="M477" s="511"/>
      <c r="N477" s="525"/>
    </row>
    <row r="478" spans="5:14" s="30" customFormat="1" x14ac:dyDescent="0.25">
      <c r="E478" s="511"/>
      <c r="F478" s="511"/>
      <c r="G478" s="512"/>
      <c r="H478" s="512"/>
      <c r="I478" s="686"/>
      <c r="J478" s="524"/>
      <c r="K478" s="693"/>
      <c r="L478" s="511"/>
      <c r="M478" s="511"/>
      <c r="N478" s="525"/>
    </row>
    <row r="479" spans="5:14" s="30" customFormat="1" x14ac:dyDescent="0.25">
      <c r="E479" s="511"/>
      <c r="F479" s="511"/>
      <c r="G479" s="512"/>
      <c r="H479" s="512"/>
      <c r="I479" s="686"/>
      <c r="J479" s="524"/>
      <c r="K479" s="693"/>
      <c r="L479" s="511"/>
      <c r="M479" s="511"/>
      <c r="N479" s="525"/>
    </row>
    <row r="480" spans="5:14" s="30" customFormat="1" x14ac:dyDescent="0.25">
      <c r="E480" s="511"/>
      <c r="F480" s="511"/>
      <c r="G480" s="512"/>
      <c r="H480" s="512"/>
      <c r="I480" s="686"/>
      <c r="J480" s="524"/>
      <c r="K480" s="693"/>
      <c r="L480" s="511"/>
      <c r="M480" s="511"/>
      <c r="N480" s="525"/>
    </row>
    <row r="481" spans="5:14" s="30" customFormat="1" x14ac:dyDescent="0.25">
      <c r="E481" s="511"/>
      <c r="F481" s="511"/>
      <c r="G481" s="512"/>
      <c r="H481" s="512"/>
      <c r="I481" s="686"/>
      <c r="J481" s="524"/>
      <c r="K481" s="693"/>
      <c r="L481" s="511"/>
      <c r="M481" s="511"/>
      <c r="N481" s="525"/>
    </row>
    <row r="482" spans="5:14" s="30" customFormat="1" x14ac:dyDescent="0.25">
      <c r="E482" s="511"/>
      <c r="F482" s="511"/>
      <c r="G482" s="512"/>
      <c r="H482" s="512"/>
      <c r="I482" s="686"/>
      <c r="J482" s="524"/>
      <c r="K482" s="693"/>
      <c r="L482" s="511"/>
      <c r="M482" s="511"/>
      <c r="N482" s="525"/>
    </row>
    <row r="483" spans="5:14" s="30" customFormat="1" x14ac:dyDescent="0.25">
      <c r="E483" s="511"/>
      <c r="F483" s="511"/>
      <c r="G483" s="512"/>
      <c r="H483" s="512"/>
      <c r="I483" s="686"/>
      <c r="J483" s="524"/>
      <c r="K483" s="693"/>
      <c r="L483" s="511"/>
      <c r="M483" s="511"/>
      <c r="N483" s="525"/>
    </row>
    <row r="484" spans="5:14" s="30" customFormat="1" x14ac:dyDescent="0.25">
      <c r="E484" s="511"/>
      <c r="F484" s="511"/>
      <c r="G484" s="512"/>
      <c r="H484" s="512"/>
      <c r="I484" s="686"/>
      <c r="J484" s="524"/>
      <c r="K484" s="693"/>
      <c r="L484" s="511"/>
      <c r="M484" s="511"/>
      <c r="N484" s="525"/>
    </row>
    <row r="485" spans="5:14" s="30" customFormat="1" x14ac:dyDescent="0.25">
      <c r="E485" s="511"/>
      <c r="F485" s="511"/>
      <c r="G485" s="512"/>
      <c r="H485" s="512"/>
      <c r="I485" s="686"/>
      <c r="J485" s="524"/>
      <c r="K485" s="693"/>
      <c r="L485" s="511"/>
      <c r="M485" s="511"/>
      <c r="N485" s="525"/>
    </row>
    <row r="486" spans="5:14" s="30" customFormat="1" x14ac:dyDescent="0.25">
      <c r="E486" s="511"/>
      <c r="F486" s="511"/>
      <c r="G486" s="512"/>
      <c r="H486" s="512"/>
      <c r="I486" s="686"/>
      <c r="J486" s="524"/>
      <c r="K486" s="693"/>
      <c r="L486" s="511"/>
      <c r="M486" s="511"/>
      <c r="N486" s="525"/>
    </row>
    <row r="487" spans="5:14" s="30" customFormat="1" x14ac:dyDescent="0.25">
      <c r="E487" s="511"/>
      <c r="F487" s="511"/>
      <c r="G487" s="512"/>
      <c r="H487" s="512"/>
      <c r="I487" s="686"/>
      <c r="J487" s="524"/>
      <c r="K487" s="693"/>
      <c r="L487" s="511"/>
      <c r="M487" s="511"/>
      <c r="N487" s="525"/>
    </row>
    <row r="488" spans="5:14" s="30" customFormat="1" x14ac:dyDescent="0.25">
      <c r="E488" s="511"/>
      <c r="F488" s="511"/>
      <c r="G488" s="512"/>
      <c r="H488" s="512"/>
      <c r="I488" s="686"/>
      <c r="J488" s="524"/>
      <c r="K488" s="693"/>
      <c r="L488" s="511"/>
      <c r="M488" s="511"/>
      <c r="N488" s="525"/>
    </row>
    <row r="489" spans="5:14" s="30" customFormat="1" x14ac:dyDescent="0.25">
      <c r="E489" s="511"/>
      <c r="F489" s="511"/>
      <c r="G489" s="512"/>
      <c r="H489" s="512"/>
      <c r="I489" s="686"/>
      <c r="J489" s="524"/>
      <c r="K489" s="693"/>
      <c r="L489" s="511"/>
      <c r="M489" s="511"/>
      <c r="N489" s="525"/>
    </row>
    <row r="490" spans="5:14" s="30" customFormat="1" x14ac:dyDescent="0.25">
      <c r="E490" s="511"/>
      <c r="F490" s="511"/>
      <c r="G490" s="512"/>
      <c r="H490" s="512"/>
      <c r="I490" s="686"/>
      <c r="J490" s="524"/>
      <c r="K490" s="693"/>
      <c r="L490" s="511"/>
      <c r="M490" s="511"/>
      <c r="N490" s="525"/>
    </row>
    <row r="491" spans="5:14" s="30" customFormat="1" x14ac:dyDescent="0.25">
      <c r="E491" s="511"/>
      <c r="F491" s="511"/>
      <c r="G491" s="512"/>
      <c r="H491" s="512"/>
      <c r="I491" s="686"/>
      <c r="J491" s="524"/>
      <c r="K491" s="693"/>
      <c r="L491" s="511"/>
      <c r="M491" s="511"/>
      <c r="N491" s="525"/>
    </row>
    <row r="492" spans="5:14" s="30" customFormat="1" x14ac:dyDescent="0.25">
      <c r="E492" s="511"/>
      <c r="F492" s="511"/>
      <c r="G492" s="512"/>
      <c r="H492" s="512"/>
      <c r="I492" s="686"/>
      <c r="J492" s="524"/>
      <c r="K492" s="693"/>
      <c r="L492" s="511"/>
      <c r="M492" s="511"/>
      <c r="N492" s="525"/>
    </row>
    <row r="493" spans="5:14" s="30" customFormat="1" x14ac:dyDescent="0.25">
      <c r="E493" s="511"/>
      <c r="F493" s="511"/>
      <c r="G493" s="512"/>
      <c r="H493" s="512"/>
      <c r="I493" s="686"/>
      <c r="J493" s="524"/>
      <c r="K493" s="693"/>
      <c r="L493" s="511"/>
      <c r="M493" s="511"/>
      <c r="N493" s="525"/>
    </row>
    <row r="494" spans="5:14" s="30" customFormat="1" x14ac:dyDescent="0.25">
      <c r="E494" s="511"/>
      <c r="F494" s="511"/>
      <c r="G494" s="512"/>
      <c r="H494" s="512"/>
      <c r="I494" s="686"/>
      <c r="J494" s="524"/>
      <c r="K494" s="693"/>
      <c r="L494" s="511"/>
      <c r="M494" s="511"/>
      <c r="N494" s="525"/>
    </row>
    <row r="495" spans="5:14" s="30" customFormat="1" x14ac:dyDescent="0.25">
      <c r="E495" s="511"/>
      <c r="F495" s="511"/>
      <c r="G495" s="512"/>
      <c r="H495" s="512"/>
      <c r="I495" s="686"/>
      <c r="J495" s="524"/>
      <c r="K495" s="693"/>
      <c r="L495" s="511"/>
      <c r="M495" s="511"/>
      <c r="N495" s="525"/>
    </row>
    <row r="496" spans="5:14" s="30" customFormat="1" x14ac:dyDescent="0.25">
      <c r="E496" s="511"/>
      <c r="F496" s="511"/>
      <c r="G496" s="512"/>
      <c r="H496" s="512"/>
      <c r="I496" s="686"/>
      <c r="J496" s="524"/>
      <c r="K496" s="693"/>
      <c r="L496" s="511"/>
      <c r="M496" s="511"/>
      <c r="N496" s="525"/>
    </row>
    <row r="497" spans="5:14" s="30" customFormat="1" x14ac:dyDescent="0.25">
      <c r="E497" s="511"/>
      <c r="F497" s="511"/>
      <c r="G497" s="512"/>
      <c r="H497" s="512"/>
      <c r="I497" s="686"/>
      <c r="J497" s="524"/>
      <c r="K497" s="693"/>
      <c r="L497" s="511"/>
      <c r="M497" s="511"/>
      <c r="N497" s="525"/>
    </row>
    <row r="498" spans="5:14" s="30" customFormat="1" x14ac:dyDescent="0.25">
      <c r="E498" s="511"/>
      <c r="F498" s="511"/>
      <c r="G498" s="512"/>
      <c r="H498" s="512"/>
      <c r="I498" s="686"/>
      <c r="J498" s="524"/>
      <c r="K498" s="693"/>
      <c r="L498" s="511"/>
      <c r="M498" s="511"/>
      <c r="N498" s="525"/>
    </row>
    <row r="499" spans="5:14" s="30" customFormat="1" x14ac:dyDescent="0.25">
      <c r="E499" s="511"/>
      <c r="F499" s="511"/>
      <c r="G499" s="512"/>
      <c r="H499" s="512"/>
      <c r="I499" s="686"/>
      <c r="J499" s="524"/>
      <c r="K499" s="693"/>
      <c r="L499" s="511"/>
      <c r="M499" s="511"/>
      <c r="N499" s="525"/>
    </row>
    <row r="500" spans="5:14" s="30" customFormat="1" x14ac:dyDescent="0.25">
      <c r="E500" s="511"/>
      <c r="F500" s="511"/>
      <c r="G500" s="512"/>
      <c r="H500" s="512"/>
      <c r="I500" s="686"/>
      <c r="J500" s="524"/>
      <c r="K500" s="693"/>
      <c r="L500" s="511"/>
      <c r="M500" s="511"/>
      <c r="N500" s="525"/>
    </row>
    <row r="501" spans="5:14" s="30" customFormat="1" x14ac:dyDescent="0.25">
      <c r="E501" s="511"/>
      <c r="F501" s="511"/>
      <c r="G501" s="512"/>
      <c r="H501" s="512"/>
      <c r="I501" s="686"/>
      <c r="J501" s="524"/>
      <c r="K501" s="693"/>
      <c r="L501" s="511"/>
      <c r="M501" s="511"/>
      <c r="N501" s="525"/>
    </row>
    <row r="502" spans="5:14" s="30" customFormat="1" x14ac:dyDescent="0.25">
      <c r="E502" s="511"/>
      <c r="F502" s="511"/>
      <c r="G502" s="512"/>
      <c r="H502" s="512"/>
      <c r="I502" s="686"/>
      <c r="J502" s="524"/>
      <c r="K502" s="693"/>
      <c r="L502" s="511"/>
      <c r="M502" s="511"/>
      <c r="N502" s="525"/>
    </row>
    <row r="503" spans="5:14" s="30" customFormat="1" x14ac:dyDescent="0.25">
      <c r="E503" s="511"/>
      <c r="F503" s="511"/>
      <c r="G503" s="512"/>
      <c r="H503" s="512"/>
      <c r="I503" s="686"/>
      <c r="J503" s="524"/>
      <c r="K503" s="693"/>
      <c r="L503" s="511"/>
      <c r="M503" s="511"/>
      <c r="N503" s="525"/>
    </row>
    <row r="504" spans="5:14" s="30" customFormat="1" x14ac:dyDescent="0.25">
      <c r="E504" s="511"/>
      <c r="F504" s="511"/>
      <c r="G504" s="512"/>
      <c r="H504" s="512"/>
      <c r="I504" s="686"/>
      <c r="J504" s="524"/>
      <c r="K504" s="693"/>
      <c r="L504" s="511"/>
      <c r="M504" s="511"/>
      <c r="N504" s="525"/>
    </row>
    <row r="505" spans="5:14" s="30" customFormat="1" x14ac:dyDescent="0.25">
      <c r="E505" s="511"/>
      <c r="F505" s="511"/>
      <c r="G505" s="512"/>
      <c r="H505" s="512"/>
      <c r="I505" s="686"/>
      <c r="J505" s="524"/>
      <c r="K505" s="693"/>
      <c r="L505" s="511"/>
      <c r="M505" s="511"/>
      <c r="N505" s="525"/>
    </row>
    <row r="506" spans="5:14" s="30" customFormat="1" x14ac:dyDescent="0.25">
      <c r="E506" s="511"/>
      <c r="F506" s="511"/>
      <c r="G506" s="512"/>
      <c r="H506" s="512"/>
      <c r="I506" s="686"/>
      <c r="J506" s="524"/>
      <c r="K506" s="693"/>
      <c r="L506" s="511"/>
      <c r="M506" s="511"/>
      <c r="N506" s="525"/>
    </row>
    <row r="507" spans="5:14" s="30" customFormat="1" x14ac:dyDescent="0.25">
      <c r="E507" s="511"/>
      <c r="F507" s="511"/>
      <c r="G507" s="512"/>
      <c r="H507" s="512"/>
      <c r="I507" s="686"/>
      <c r="J507" s="524"/>
      <c r="K507" s="693"/>
      <c r="L507" s="511"/>
      <c r="M507" s="511"/>
      <c r="N507" s="525"/>
    </row>
    <row r="508" spans="5:14" s="30" customFormat="1" x14ac:dyDescent="0.25">
      <c r="E508" s="511"/>
      <c r="F508" s="511"/>
      <c r="G508" s="512"/>
      <c r="H508" s="512"/>
      <c r="I508" s="686"/>
      <c r="J508" s="524"/>
      <c r="K508" s="693"/>
      <c r="L508" s="511"/>
      <c r="M508" s="511"/>
      <c r="N508" s="525"/>
    </row>
    <row r="509" spans="5:14" s="30" customFormat="1" x14ac:dyDescent="0.25">
      <c r="E509" s="511"/>
      <c r="F509" s="511"/>
      <c r="G509" s="512"/>
      <c r="H509" s="512"/>
      <c r="I509" s="686"/>
      <c r="J509" s="524"/>
      <c r="K509" s="693"/>
      <c r="L509" s="511"/>
      <c r="M509" s="511"/>
      <c r="N509" s="525"/>
    </row>
    <row r="510" spans="5:14" s="30" customFormat="1" x14ac:dyDescent="0.25">
      <c r="E510" s="511"/>
      <c r="F510" s="511"/>
      <c r="G510" s="512"/>
      <c r="H510" s="512"/>
      <c r="I510" s="686"/>
      <c r="J510" s="524"/>
      <c r="K510" s="693"/>
      <c r="L510" s="511"/>
      <c r="M510" s="511"/>
      <c r="N510" s="525"/>
    </row>
    <row r="511" spans="5:14" s="30" customFormat="1" x14ac:dyDescent="0.25">
      <c r="E511" s="511"/>
      <c r="F511" s="511"/>
      <c r="G511" s="512"/>
      <c r="H511" s="512"/>
      <c r="I511" s="686"/>
      <c r="J511" s="524"/>
      <c r="K511" s="693"/>
      <c r="L511" s="511"/>
      <c r="M511" s="511"/>
      <c r="N511" s="525"/>
    </row>
    <row r="512" spans="5:14" s="30" customFormat="1" x14ac:dyDescent="0.25">
      <c r="E512" s="511"/>
      <c r="F512" s="511"/>
      <c r="G512" s="512"/>
      <c r="H512" s="512"/>
      <c r="I512" s="686"/>
      <c r="J512" s="524"/>
      <c r="K512" s="693"/>
      <c r="L512" s="511"/>
      <c r="M512" s="511"/>
      <c r="N512" s="525"/>
    </row>
    <row r="513" spans="5:14" s="30" customFormat="1" x14ac:dyDescent="0.25">
      <c r="E513" s="511"/>
      <c r="F513" s="511"/>
      <c r="G513" s="512"/>
      <c r="H513" s="512"/>
      <c r="I513" s="686"/>
      <c r="J513" s="524"/>
      <c r="K513" s="693"/>
      <c r="L513" s="511"/>
      <c r="M513" s="511"/>
      <c r="N513" s="525"/>
    </row>
    <row r="514" spans="5:14" s="30" customFormat="1" x14ac:dyDescent="0.25">
      <c r="E514" s="511"/>
      <c r="F514" s="511"/>
      <c r="G514" s="512"/>
      <c r="H514" s="512"/>
      <c r="I514" s="686"/>
      <c r="J514" s="524"/>
      <c r="K514" s="693"/>
      <c r="L514" s="511"/>
      <c r="M514" s="511"/>
      <c r="N514" s="525"/>
    </row>
    <row r="515" spans="5:14" s="30" customFormat="1" x14ac:dyDescent="0.25">
      <c r="E515" s="511"/>
      <c r="F515" s="511"/>
      <c r="G515" s="512"/>
      <c r="H515" s="512"/>
      <c r="I515" s="686"/>
      <c r="J515" s="524"/>
      <c r="K515" s="693"/>
      <c r="L515" s="511"/>
      <c r="M515" s="511"/>
      <c r="N515" s="525"/>
    </row>
    <row r="516" spans="5:14" s="30" customFormat="1" x14ac:dyDescent="0.25">
      <c r="E516" s="511"/>
      <c r="F516" s="511"/>
      <c r="G516" s="512"/>
      <c r="H516" s="512"/>
      <c r="I516" s="686"/>
      <c r="J516" s="524"/>
      <c r="K516" s="693"/>
      <c r="L516" s="511"/>
      <c r="M516" s="511"/>
      <c r="N516" s="525"/>
    </row>
    <row r="517" spans="5:14" s="30" customFormat="1" x14ac:dyDescent="0.25">
      <c r="E517" s="511"/>
      <c r="F517" s="511"/>
      <c r="G517" s="512"/>
      <c r="H517" s="512"/>
      <c r="I517" s="686"/>
      <c r="J517" s="524"/>
      <c r="K517" s="693"/>
      <c r="L517" s="511"/>
      <c r="M517" s="511"/>
      <c r="N517" s="525"/>
    </row>
    <row r="518" spans="5:14" s="30" customFormat="1" x14ac:dyDescent="0.25">
      <c r="E518" s="511"/>
      <c r="F518" s="511"/>
      <c r="G518" s="512"/>
      <c r="H518" s="512"/>
      <c r="I518" s="686"/>
      <c r="J518" s="524"/>
      <c r="K518" s="693"/>
      <c r="L518" s="511"/>
      <c r="M518" s="511"/>
      <c r="N518" s="525"/>
    </row>
    <row r="519" spans="5:14" s="30" customFormat="1" x14ac:dyDescent="0.25">
      <c r="E519" s="511"/>
      <c r="F519" s="511"/>
      <c r="G519" s="512"/>
      <c r="H519" s="512"/>
      <c r="I519" s="686"/>
      <c r="J519" s="524"/>
      <c r="K519" s="693"/>
      <c r="L519" s="511"/>
      <c r="M519" s="511"/>
      <c r="N519" s="525"/>
    </row>
    <row r="520" spans="5:14" s="30" customFormat="1" x14ac:dyDescent="0.25">
      <c r="E520" s="511"/>
      <c r="F520" s="511"/>
      <c r="G520" s="512"/>
      <c r="H520" s="512"/>
      <c r="I520" s="686"/>
      <c r="J520" s="524"/>
      <c r="K520" s="693"/>
      <c r="L520" s="511"/>
      <c r="M520" s="511"/>
      <c r="N520" s="525"/>
    </row>
    <row r="521" spans="5:14" s="30" customFormat="1" x14ac:dyDescent="0.25">
      <c r="E521" s="511"/>
      <c r="F521" s="511"/>
      <c r="G521" s="512"/>
      <c r="H521" s="512"/>
      <c r="I521" s="686"/>
      <c r="J521" s="524"/>
      <c r="K521" s="693"/>
      <c r="L521" s="511"/>
      <c r="M521" s="511"/>
      <c r="N521" s="525"/>
    </row>
    <row r="522" spans="5:14" s="30" customFormat="1" x14ac:dyDescent="0.25">
      <c r="E522" s="511"/>
      <c r="F522" s="511"/>
      <c r="G522" s="512"/>
      <c r="H522" s="512"/>
      <c r="I522" s="686"/>
      <c r="J522" s="524"/>
      <c r="K522" s="693"/>
      <c r="L522" s="511"/>
      <c r="M522" s="511"/>
      <c r="N522" s="525"/>
    </row>
    <row r="523" spans="5:14" s="30" customFormat="1" x14ac:dyDescent="0.25">
      <c r="E523" s="511"/>
      <c r="F523" s="511"/>
      <c r="G523" s="512"/>
      <c r="H523" s="512"/>
      <c r="I523" s="686"/>
      <c r="J523" s="524"/>
      <c r="K523" s="693"/>
      <c r="L523" s="511"/>
      <c r="M523" s="511"/>
      <c r="N523" s="525"/>
    </row>
    <row r="524" spans="5:14" s="30" customFormat="1" x14ac:dyDescent="0.25">
      <c r="E524" s="511"/>
      <c r="F524" s="511"/>
      <c r="G524" s="512"/>
      <c r="H524" s="512"/>
      <c r="I524" s="686"/>
      <c r="J524" s="524"/>
      <c r="K524" s="693"/>
      <c r="L524" s="511"/>
      <c r="M524" s="511"/>
      <c r="N524" s="525"/>
    </row>
    <row r="525" spans="5:14" s="30" customFormat="1" x14ac:dyDescent="0.25">
      <c r="E525" s="511"/>
      <c r="F525" s="511"/>
      <c r="G525" s="512"/>
      <c r="H525" s="512"/>
      <c r="I525" s="686"/>
      <c r="J525" s="524"/>
      <c r="K525" s="693"/>
      <c r="L525" s="511"/>
      <c r="M525" s="511"/>
      <c r="N525" s="525"/>
    </row>
    <row r="526" spans="5:14" s="30" customFormat="1" x14ac:dyDescent="0.25">
      <c r="E526" s="511"/>
      <c r="F526" s="511"/>
      <c r="G526" s="512"/>
      <c r="H526" s="512"/>
      <c r="I526" s="686"/>
      <c r="J526" s="524"/>
      <c r="K526" s="693"/>
      <c r="L526" s="511"/>
      <c r="M526" s="511"/>
      <c r="N526" s="525"/>
    </row>
    <row r="527" spans="5:14" s="30" customFormat="1" x14ac:dyDescent="0.25">
      <c r="E527" s="511"/>
      <c r="F527" s="511"/>
      <c r="G527" s="512"/>
      <c r="H527" s="512"/>
      <c r="I527" s="686"/>
      <c r="J527" s="524"/>
      <c r="K527" s="693"/>
      <c r="L527" s="511"/>
      <c r="M527" s="511"/>
      <c r="N527" s="525"/>
    </row>
    <row r="528" spans="5:14" s="30" customFormat="1" x14ac:dyDescent="0.25">
      <c r="E528" s="511"/>
      <c r="F528" s="511"/>
      <c r="G528" s="512"/>
      <c r="H528" s="512"/>
      <c r="I528" s="686"/>
      <c r="J528" s="524"/>
      <c r="K528" s="693"/>
      <c r="L528" s="511"/>
      <c r="M528" s="511"/>
      <c r="N528" s="525"/>
    </row>
    <row r="529" spans="5:14" s="30" customFormat="1" x14ac:dyDescent="0.25">
      <c r="E529" s="511"/>
      <c r="F529" s="511"/>
      <c r="G529" s="512"/>
      <c r="H529" s="512"/>
      <c r="I529" s="686"/>
      <c r="J529" s="524"/>
      <c r="K529" s="693"/>
      <c r="L529" s="511"/>
      <c r="M529" s="511"/>
      <c r="N529" s="525"/>
    </row>
    <row r="530" spans="5:14" s="30" customFormat="1" x14ac:dyDescent="0.25">
      <c r="E530" s="511"/>
      <c r="F530" s="511"/>
      <c r="G530" s="512"/>
      <c r="H530" s="512"/>
      <c r="I530" s="686"/>
      <c r="J530" s="524"/>
      <c r="K530" s="693"/>
      <c r="L530" s="511"/>
      <c r="M530" s="511"/>
      <c r="N530" s="525"/>
    </row>
    <row r="531" spans="5:14" s="30" customFormat="1" x14ac:dyDescent="0.25">
      <c r="E531" s="511"/>
      <c r="F531" s="511"/>
      <c r="G531" s="512"/>
      <c r="H531" s="512"/>
      <c r="I531" s="686"/>
      <c r="J531" s="524"/>
      <c r="K531" s="693"/>
      <c r="L531" s="511"/>
      <c r="M531" s="511"/>
      <c r="N531" s="525"/>
    </row>
    <row r="532" spans="5:14" s="30" customFormat="1" x14ac:dyDescent="0.25">
      <c r="E532" s="511"/>
      <c r="F532" s="511"/>
      <c r="G532" s="512"/>
      <c r="H532" s="512"/>
      <c r="I532" s="686"/>
      <c r="J532" s="524"/>
      <c r="K532" s="693"/>
      <c r="L532" s="511"/>
      <c r="M532" s="511"/>
      <c r="N532" s="525"/>
    </row>
    <row r="533" spans="5:14" s="30" customFormat="1" x14ac:dyDescent="0.25">
      <c r="E533" s="511"/>
      <c r="F533" s="511"/>
      <c r="G533" s="512"/>
      <c r="H533" s="512"/>
      <c r="I533" s="686"/>
      <c r="J533" s="524"/>
      <c r="K533" s="693"/>
      <c r="L533" s="511"/>
      <c r="M533" s="511"/>
      <c r="N533" s="525"/>
    </row>
    <row r="534" spans="5:14" s="30" customFormat="1" x14ac:dyDescent="0.25">
      <c r="E534" s="511"/>
      <c r="F534" s="511"/>
      <c r="G534" s="512"/>
      <c r="H534" s="512"/>
      <c r="I534" s="686"/>
      <c r="J534" s="524"/>
      <c r="K534" s="693"/>
      <c r="L534" s="511"/>
      <c r="M534" s="511"/>
      <c r="N534" s="525"/>
    </row>
    <row r="535" spans="5:14" s="30" customFormat="1" x14ac:dyDescent="0.25">
      <c r="E535" s="511"/>
      <c r="F535" s="511"/>
      <c r="G535" s="512"/>
      <c r="H535" s="512"/>
      <c r="I535" s="686"/>
      <c r="J535" s="524"/>
      <c r="K535" s="693"/>
      <c r="L535" s="511"/>
      <c r="M535" s="511"/>
      <c r="N535" s="525"/>
    </row>
    <row r="536" spans="5:14" s="30" customFormat="1" x14ac:dyDescent="0.25">
      <c r="E536" s="511"/>
      <c r="F536" s="511"/>
      <c r="G536" s="512"/>
      <c r="H536" s="512"/>
      <c r="I536" s="686"/>
      <c r="J536" s="524"/>
      <c r="K536" s="693"/>
      <c r="L536" s="511"/>
      <c r="M536" s="511"/>
      <c r="N536" s="525"/>
    </row>
    <row r="537" spans="5:14" s="30" customFormat="1" x14ac:dyDescent="0.25">
      <c r="E537" s="511"/>
      <c r="F537" s="511"/>
      <c r="G537" s="512"/>
      <c r="H537" s="512"/>
      <c r="I537" s="686"/>
      <c r="J537" s="524"/>
      <c r="K537" s="693"/>
      <c r="L537" s="511"/>
      <c r="M537" s="511"/>
      <c r="N537" s="525"/>
    </row>
    <row r="538" spans="5:14" s="30" customFormat="1" x14ac:dyDescent="0.25">
      <c r="E538" s="511"/>
      <c r="F538" s="511"/>
      <c r="G538" s="512"/>
      <c r="H538" s="512"/>
      <c r="I538" s="686"/>
      <c r="J538" s="524"/>
      <c r="K538" s="693"/>
      <c r="L538" s="511"/>
      <c r="M538" s="511"/>
      <c r="N538" s="525"/>
    </row>
    <row r="539" spans="5:14" s="30" customFormat="1" x14ac:dyDescent="0.25">
      <c r="E539" s="511"/>
      <c r="F539" s="511"/>
      <c r="G539" s="512"/>
      <c r="H539" s="512"/>
      <c r="I539" s="686"/>
      <c r="J539" s="524"/>
      <c r="K539" s="693"/>
      <c r="L539" s="511"/>
      <c r="M539" s="511"/>
      <c r="N539" s="525"/>
    </row>
    <row r="540" spans="5:14" s="30" customFormat="1" x14ac:dyDescent="0.25">
      <c r="E540" s="511"/>
      <c r="F540" s="511"/>
      <c r="G540" s="512"/>
      <c r="H540" s="512"/>
      <c r="I540" s="686"/>
      <c r="J540" s="524"/>
      <c r="K540" s="693"/>
      <c r="L540" s="511"/>
      <c r="M540" s="511"/>
      <c r="N540" s="525"/>
    </row>
    <row r="541" spans="5:14" s="30" customFormat="1" x14ac:dyDescent="0.25">
      <c r="E541" s="511"/>
      <c r="F541" s="511"/>
      <c r="G541" s="512"/>
      <c r="H541" s="512"/>
      <c r="I541" s="686"/>
      <c r="J541" s="524"/>
      <c r="K541" s="693"/>
      <c r="L541" s="511"/>
      <c r="M541" s="511"/>
      <c r="N541" s="525"/>
    </row>
    <row r="542" spans="5:14" s="30" customFormat="1" x14ac:dyDescent="0.25">
      <c r="E542" s="511"/>
      <c r="F542" s="511"/>
      <c r="G542" s="512"/>
      <c r="H542" s="512"/>
      <c r="I542" s="686"/>
      <c r="J542" s="524"/>
      <c r="K542" s="693"/>
      <c r="L542" s="511"/>
      <c r="M542" s="511"/>
      <c r="N542" s="525"/>
    </row>
    <row r="543" spans="5:14" s="30" customFormat="1" x14ac:dyDescent="0.25">
      <c r="E543" s="511"/>
      <c r="F543" s="511"/>
      <c r="G543" s="512"/>
      <c r="H543" s="512"/>
      <c r="I543" s="686"/>
      <c r="J543" s="524"/>
      <c r="K543" s="693"/>
      <c r="L543" s="511"/>
      <c r="M543" s="511"/>
      <c r="N543" s="525"/>
    </row>
    <row r="544" spans="5:14" s="30" customFormat="1" x14ac:dyDescent="0.25">
      <c r="E544" s="511"/>
      <c r="F544" s="511"/>
      <c r="G544" s="512"/>
      <c r="H544" s="512"/>
      <c r="I544" s="686"/>
      <c r="J544" s="524"/>
      <c r="K544" s="693"/>
      <c r="L544" s="511"/>
      <c r="M544" s="511"/>
      <c r="N544" s="525"/>
    </row>
    <row r="545" spans="5:14" s="30" customFormat="1" x14ac:dyDescent="0.25">
      <c r="E545" s="511"/>
      <c r="F545" s="511"/>
      <c r="G545" s="512"/>
      <c r="H545" s="512"/>
      <c r="I545" s="686"/>
      <c r="J545" s="524"/>
      <c r="K545" s="693"/>
      <c r="L545" s="511"/>
      <c r="M545" s="511"/>
      <c r="N545" s="525"/>
    </row>
    <row r="546" spans="5:14" s="30" customFormat="1" x14ac:dyDescent="0.25">
      <c r="E546" s="511"/>
      <c r="F546" s="511"/>
      <c r="G546" s="512"/>
      <c r="H546" s="512"/>
      <c r="I546" s="686"/>
      <c r="J546" s="524"/>
      <c r="K546" s="693"/>
      <c r="L546" s="511"/>
      <c r="M546" s="511"/>
      <c r="N546" s="525"/>
    </row>
    <row r="547" spans="5:14" s="30" customFormat="1" x14ac:dyDescent="0.25">
      <c r="E547" s="511"/>
      <c r="F547" s="511"/>
      <c r="G547" s="512"/>
      <c r="H547" s="512"/>
      <c r="I547" s="686"/>
      <c r="J547" s="524"/>
      <c r="K547" s="693"/>
      <c r="L547" s="511"/>
      <c r="M547" s="511"/>
      <c r="N547" s="525"/>
    </row>
    <row r="548" spans="5:14" s="30" customFormat="1" x14ac:dyDescent="0.25">
      <c r="E548" s="511"/>
      <c r="F548" s="511"/>
      <c r="G548" s="512"/>
      <c r="H548" s="512"/>
      <c r="I548" s="686"/>
      <c r="J548" s="524"/>
      <c r="K548" s="693"/>
      <c r="L548" s="511"/>
      <c r="M548" s="511"/>
      <c r="N548" s="525"/>
    </row>
    <row r="549" spans="5:14" s="30" customFormat="1" x14ac:dyDescent="0.25">
      <c r="E549" s="511"/>
      <c r="F549" s="511"/>
      <c r="G549" s="512"/>
      <c r="H549" s="512"/>
      <c r="I549" s="686"/>
      <c r="J549" s="524"/>
      <c r="K549" s="693"/>
      <c r="L549" s="511"/>
      <c r="M549" s="511"/>
      <c r="N549" s="525"/>
    </row>
    <row r="550" spans="5:14" s="30" customFormat="1" x14ac:dyDescent="0.25">
      <c r="E550" s="511"/>
      <c r="F550" s="511"/>
      <c r="G550" s="512"/>
      <c r="H550" s="512"/>
      <c r="I550" s="686"/>
      <c r="J550" s="524"/>
      <c r="K550" s="693"/>
      <c r="L550" s="511"/>
      <c r="M550" s="511"/>
      <c r="N550" s="525"/>
    </row>
    <row r="551" spans="5:14" s="30" customFormat="1" x14ac:dyDescent="0.25">
      <c r="E551" s="511"/>
      <c r="F551" s="511"/>
      <c r="G551" s="512"/>
      <c r="H551" s="512"/>
      <c r="I551" s="686"/>
      <c r="J551" s="524"/>
      <c r="K551" s="693"/>
      <c r="L551" s="511"/>
      <c r="M551" s="511"/>
      <c r="N551" s="525"/>
    </row>
    <row r="552" spans="5:14" s="30" customFormat="1" x14ac:dyDescent="0.25">
      <c r="E552" s="511"/>
      <c r="F552" s="511"/>
      <c r="G552" s="512"/>
      <c r="H552" s="512"/>
      <c r="I552" s="686"/>
      <c r="J552" s="524"/>
      <c r="K552" s="693"/>
      <c r="L552" s="511"/>
      <c r="M552" s="511"/>
      <c r="N552" s="525"/>
    </row>
    <row r="553" spans="5:14" s="30" customFormat="1" x14ac:dyDescent="0.25">
      <c r="E553" s="511"/>
      <c r="F553" s="511"/>
      <c r="G553" s="512"/>
      <c r="H553" s="512"/>
      <c r="I553" s="686"/>
      <c r="J553" s="524"/>
      <c r="K553" s="693"/>
      <c r="L553" s="511"/>
      <c r="M553" s="511"/>
      <c r="N553" s="525"/>
    </row>
    <row r="554" spans="5:14" s="30" customFormat="1" x14ac:dyDescent="0.25">
      <c r="E554" s="511"/>
      <c r="F554" s="511"/>
      <c r="G554" s="512"/>
      <c r="H554" s="512"/>
      <c r="I554" s="686"/>
      <c r="J554" s="524"/>
      <c r="K554" s="693"/>
      <c r="L554" s="511"/>
      <c r="M554" s="511"/>
      <c r="N554" s="525"/>
    </row>
    <row r="555" spans="5:14" s="30" customFormat="1" x14ac:dyDescent="0.25">
      <c r="E555" s="511"/>
      <c r="F555" s="511"/>
      <c r="G555" s="512"/>
      <c r="H555" s="512"/>
      <c r="I555" s="686"/>
      <c r="J555" s="524"/>
      <c r="K555" s="693"/>
      <c r="L555" s="511"/>
      <c r="M555" s="511"/>
      <c r="N555" s="525"/>
    </row>
    <row r="556" spans="5:14" s="30" customFormat="1" x14ac:dyDescent="0.25">
      <c r="E556" s="511"/>
      <c r="F556" s="511"/>
      <c r="G556" s="512"/>
      <c r="H556" s="512"/>
      <c r="I556" s="686"/>
      <c r="J556" s="524"/>
      <c r="K556" s="693"/>
      <c r="L556" s="511"/>
      <c r="M556" s="511"/>
      <c r="N556" s="525"/>
    </row>
    <row r="557" spans="5:14" s="30" customFormat="1" x14ac:dyDescent="0.25">
      <c r="E557" s="511"/>
      <c r="F557" s="511"/>
      <c r="G557" s="512"/>
      <c r="H557" s="512"/>
      <c r="I557" s="686"/>
      <c r="J557" s="524"/>
      <c r="K557" s="693"/>
      <c r="L557" s="511"/>
      <c r="M557" s="511"/>
      <c r="N557" s="525"/>
    </row>
    <row r="558" spans="5:14" s="30" customFormat="1" x14ac:dyDescent="0.25">
      <c r="E558" s="511"/>
      <c r="F558" s="511"/>
      <c r="G558" s="512"/>
      <c r="H558" s="512"/>
      <c r="I558" s="686"/>
      <c r="J558" s="524"/>
      <c r="K558" s="693"/>
      <c r="L558" s="511"/>
      <c r="M558" s="511"/>
      <c r="N558" s="525"/>
    </row>
    <row r="559" spans="5:14" s="30" customFormat="1" x14ac:dyDescent="0.25">
      <c r="E559" s="511"/>
      <c r="F559" s="511"/>
      <c r="G559" s="512"/>
      <c r="H559" s="512"/>
      <c r="I559" s="686"/>
      <c r="J559" s="524"/>
      <c r="K559" s="693"/>
      <c r="L559" s="511"/>
      <c r="M559" s="511"/>
      <c r="N559" s="525"/>
    </row>
    <row r="560" spans="5:14" s="30" customFormat="1" x14ac:dyDescent="0.25">
      <c r="E560" s="511"/>
      <c r="F560" s="511"/>
      <c r="G560" s="512"/>
      <c r="H560" s="512"/>
      <c r="I560" s="686"/>
      <c r="J560" s="524"/>
      <c r="K560" s="693"/>
      <c r="L560" s="511"/>
      <c r="M560" s="511"/>
      <c r="N560" s="525"/>
    </row>
    <row r="561" spans="5:14" s="30" customFormat="1" x14ac:dyDescent="0.25">
      <c r="E561" s="511"/>
      <c r="F561" s="511"/>
      <c r="G561" s="512"/>
      <c r="H561" s="512"/>
      <c r="I561" s="686"/>
      <c r="J561" s="524"/>
      <c r="K561" s="693"/>
      <c r="L561" s="511"/>
      <c r="M561" s="511"/>
      <c r="N561" s="525"/>
    </row>
    <row r="562" spans="5:14" s="30" customFormat="1" x14ac:dyDescent="0.25">
      <c r="E562" s="511"/>
      <c r="F562" s="511"/>
      <c r="G562" s="512"/>
      <c r="H562" s="512"/>
      <c r="I562" s="686"/>
      <c r="J562" s="524"/>
      <c r="K562" s="693"/>
      <c r="L562" s="511"/>
      <c r="M562" s="511"/>
      <c r="N562" s="525"/>
    </row>
    <row r="563" spans="5:14" s="30" customFormat="1" x14ac:dyDescent="0.25">
      <c r="E563" s="511"/>
      <c r="F563" s="511"/>
      <c r="G563" s="512"/>
      <c r="H563" s="512"/>
      <c r="I563" s="686"/>
      <c r="J563" s="524"/>
      <c r="K563" s="693"/>
      <c r="L563" s="511"/>
      <c r="M563" s="511"/>
      <c r="N563" s="525"/>
    </row>
    <row r="564" spans="5:14" s="30" customFormat="1" x14ac:dyDescent="0.25">
      <c r="E564" s="511"/>
      <c r="F564" s="511"/>
      <c r="G564" s="512"/>
      <c r="H564" s="512"/>
      <c r="I564" s="686"/>
      <c r="J564" s="524"/>
      <c r="K564" s="693"/>
      <c r="L564" s="511"/>
      <c r="M564" s="511"/>
      <c r="N564" s="525"/>
    </row>
    <row r="565" spans="5:14" s="30" customFormat="1" x14ac:dyDescent="0.25">
      <c r="E565" s="511"/>
      <c r="F565" s="511"/>
      <c r="G565" s="512"/>
      <c r="H565" s="512"/>
      <c r="I565" s="686"/>
      <c r="J565" s="524"/>
      <c r="K565" s="693"/>
      <c r="L565" s="511"/>
      <c r="M565" s="511"/>
      <c r="N565" s="525"/>
    </row>
    <row r="566" spans="5:14" s="30" customFormat="1" x14ac:dyDescent="0.25">
      <c r="E566" s="511"/>
      <c r="F566" s="511"/>
      <c r="G566" s="512"/>
      <c r="H566" s="512"/>
      <c r="I566" s="686"/>
      <c r="J566" s="524"/>
      <c r="K566" s="693"/>
      <c r="L566" s="511"/>
      <c r="M566" s="511"/>
      <c r="N566" s="525"/>
    </row>
    <row r="567" spans="5:14" s="30" customFormat="1" x14ac:dyDescent="0.25">
      <c r="E567" s="511"/>
      <c r="F567" s="511"/>
      <c r="G567" s="512"/>
      <c r="H567" s="512"/>
      <c r="I567" s="686"/>
      <c r="J567" s="524"/>
      <c r="K567" s="693"/>
      <c r="L567" s="511"/>
      <c r="M567" s="511"/>
      <c r="N567" s="525"/>
    </row>
    <row r="568" spans="5:14" s="30" customFormat="1" x14ac:dyDescent="0.25">
      <c r="E568" s="511"/>
      <c r="F568" s="511"/>
      <c r="G568" s="512"/>
      <c r="H568" s="512"/>
      <c r="I568" s="686"/>
      <c r="J568" s="524"/>
      <c r="K568" s="693"/>
      <c r="L568" s="511"/>
      <c r="M568" s="511"/>
      <c r="N568" s="525"/>
    </row>
    <row r="569" spans="5:14" s="30" customFormat="1" x14ac:dyDescent="0.25">
      <c r="E569" s="511"/>
      <c r="F569" s="511"/>
      <c r="G569" s="512"/>
      <c r="H569" s="512"/>
      <c r="I569" s="686"/>
      <c r="J569" s="524"/>
      <c r="K569" s="693"/>
      <c r="L569" s="511"/>
      <c r="M569" s="511"/>
      <c r="N569" s="525"/>
    </row>
    <row r="570" spans="5:14" s="30" customFormat="1" x14ac:dyDescent="0.25">
      <c r="E570" s="511"/>
      <c r="F570" s="511"/>
      <c r="G570" s="512"/>
      <c r="H570" s="512"/>
      <c r="I570" s="686"/>
      <c r="J570" s="524"/>
      <c r="K570" s="693"/>
      <c r="L570" s="511"/>
      <c r="M570" s="511"/>
      <c r="N570" s="525"/>
    </row>
    <row r="571" spans="5:14" s="30" customFormat="1" x14ac:dyDescent="0.25">
      <c r="E571" s="511"/>
      <c r="F571" s="511"/>
      <c r="G571" s="512"/>
      <c r="H571" s="512"/>
      <c r="I571" s="686"/>
      <c r="J571" s="524"/>
      <c r="K571" s="693"/>
      <c r="L571" s="511"/>
      <c r="M571" s="511"/>
      <c r="N571" s="525"/>
    </row>
    <row r="572" spans="5:14" s="30" customFormat="1" x14ac:dyDescent="0.25">
      <c r="E572" s="511"/>
      <c r="F572" s="511"/>
      <c r="G572" s="512"/>
      <c r="H572" s="512"/>
      <c r="I572" s="686"/>
      <c r="J572" s="524"/>
      <c r="K572" s="693"/>
      <c r="L572" s="511"/>
      <c r="M572" s="511"/>
      <c r="N572" s="525"/>
    </row>
    <row r="573" spans="5:14" s="30" customFormat="1" x14ac:dyDescent="0.25">
      <c r="E573" s="511"/>
      <c r="F573" s="511"/>
      <c r="G573" s="512"/>
      <c r="H573" s="512"/>
      <c r="I573" s="686"/>
      <c r="J573" s="524"/>
      <c r="K573" s="693"/>
      <c r="L573" s="511"/>
      <c r="M573" s="511"/>
      <c r="N573" s="525"/>
    </row>
    <row r="574" spans="5:14" s="30" customFormat="1" x14ac:dyDescent="0.25">
      <c r="E574" s="511"/>
      <c r="F574" s="511"/>
      <c r="G574" s="512"/>
      <c r="H574" s="512"/>
      <c r="I574" s="686"/>
      <c r="J574" s="524"/>
      <c r="K574" s="693"/>
      <c r="L574" s="511"/>
      <c r="M574" s="511"/>
      <c r="N574" s="525"/>
    </row>
    <row r="575" spans="5:14" s="30" customFormat="1" x14ac:dyDescent="0.25">
      <c r="E575" s="511"/>
      <c r="F575" s="511"/>
      <c r="G575" s="512"/>
      <c r="H575" s="512"/>
      <c r="I575" s="686"/>
      <c r="J575" s="524"/>
      <c r="K575" s="693"/>
      <c r="L575" s="511"/>
      <c r="M575" s="511"/>
      <c r="N575" s="525"/>
    </row>
    <row r="576" spans="5:14" s="30" customFormat="1" x14ac:dyDescent="0.25">
      <c r="E576" s="511"/>
      <c r="F576" s="511"/>
      <c r="G576" s="512"/>
      <c r="H576" s="512"/>
      <c r="I576" s="686"/>
      <c r="J576" s="524"/>
      <c r="K576" s="693"/>
      <c r="L576" s="511"/>
      <c r="M576" s="511"/>
      <c r="N576" s="525"/>
    </row>
    <row r="577" spans="5:14" s="30" customFormat="1" x14ac:dyDescent="0.25">
      <c r="E577" s="511"/>
      <c r="F577" s="511"/>
      <c r="G577" s="512"/>
      <c r="H577" s="512"/>
      <c r="I577" s="686"/>
      <c r="J577" s="524"/>
      <c r="K577" s="693"/>
      <c r="L577" s="511"/>
      <c r="M577" s="511"/>
      <c r="N577" s="525"/>
    </row>
    <row r="578" spans="5:14" s="30" customFormat="1" x14ac:dyDescent="0.25">
      <c r="E578" s="511"/>
      <c r="F578" s="511"/>
      <c r="G578" s="512"/>
      <c r="H578" s="512"/>
      <c r="I578" s="686"/>
      <c r="J578" s="524"/>
      <c r="K578" s="693"/>
      <c r="L578" s="511"/>
      <c r="M578" s="511"/>
      <c r="N578" s="525"/>
    </row>
    <row r="579" spans="5:14" s="30" customFormat="1" x14ac:dyDescent="0.25">
      <c r="E579" s="511"/>
      <c r="F579" s="511"/>
      <c r="G579" s="512"/>
      <c r="H579" s="512"/>
      <c r="I579" s="686"/>
      <c r="J579" s="524"/>
      <c r="K579" s="693"/>
      <c r="L579" s="511"/>
      <c r="M579" s="511"/>
      <c r="N579" s="525"/>
    </row>
    <row r="580" spans="5:14" s="30" customFormat="1" x14ac:dyDescent="0.25">
      <c r="E580" s="511"/>
      <c r="F580" s="511"/>
      <c r="G580" s="512"/>
      <c r="H580" s="512"/>
      <c r="I580" s="686"/>
      <c r="J580" s="524"/>
      <c r="K580" s="693"/>
      <c r="L580" s="511"/>
      <c r="M580" s="511"/>
      <c r="N580" s="525"/>
    </row>
    <row r="581" spans="5:14" s="30" customFormat="1" x14ac:dyDescent="0.25">
      <c r="E581" s="511"/>
      <c r="F581" s="511"/>
      <c r="G581" s="512"/>
      <c r="H581" s="512"/>
      <c r="I581" s="686"/>
      <c r="J581" s="524"/>
      <c r="K581" s="693"/>
      <c r="L581" s="511"/>
      <c r="M581" s="511"/>
      <c r="N581" s="525"/>
    </row>
    <row r="582" spans="5:14" s="30" customFormat="1" x14ac:dyDescent="0.25">
      <c r="E582" s="511"/>
      <c r="F582" s="511"/>
      <c r="G582" s="512"/>
      <c r="H582" s="512"/>
      <c r="I582" s="686"/>
      <c r="J582" s="524"/>
      <c r="K582" s="693"/>
      <c r="L582" s="511"/>
      <c r="M582" s="511"/>
      <c r="N582" s="525"/>
    </row>
    <row r="583" spans="5:14" s="30" customFormat="1" x14ac:dyDescent="0.25">
      <c r="E583" s="511"/>
      <c r="F583" s="511"/>
      <c r="G583" s="512"/>
      <c r="H583" s="512"/>
      <c r="I583" s="686"/>
      <c r="J583" s="524"/>
      <c r="K583" s="693"/>
      <c r="L583" s="511"/>
      <c r="M583" s="511"/>
      <c r="N583" s="525"/>
    </row>
    <row r="584" spans="5:14" s="30" customFormat="1" x14ac:dyDescent="0.25">
      <c r="E584" s="511"/>
      <c r="F584" s="511"/>
      <c r="G584" s="512"/>
      <c r="H584" s="512"/>
      <c r="I584" s="686"/>
      <c r="J584" s="524"/>
      <c r="K584" s="693"/>
      <c r="L584" s="511"/>
      <c r="M584" s="511"/>
      <c r="N584" s="525"/>
    </row>
    <row r="585" spans="5:14" s="30" customFormat="1" x14ac:dyDescent="0.25">
      <c r="E585" s="511"/>
      <c r="F585" s="511"/>
      <c r="G585" s="512"/>
      <c r="H585" s="512"/>
      <c r="I585" s="686"/>
      <c r="J585" s="524"/>
      <c r="K585" s="693"/>
      <c r="L585" s="511"/>
      <c r="M585" s="511"/>
      <c r="N585" s="525"/>
    </row>
    <row r="586" spans="5:14" s="30" customFormat="1" x14ac:dyDescent="0.25">
      <c r="E586" s="511"/>
      <c r="F586" s="511"/>
      <c r="G586" s="512"/>
      <c r="H586" s="512"/>
      <c r="I586" s="686"/>
      <c r="J586" s="524"/>
      <c r="K586" s="693"/>
      <c r="L586" s="511"/>
      <c r="M586" s="511"/>
      <c r="N586" s="525"/>
    </row>
    <row r="587" spans="5:14" s="30" customFormat="1" x14ac:dyDescent="0.25">
      <c r="E587" s="511"/>
      <c r="F587" s="511"/>
      <c r="G587" s="512"/>
      <c r="H587" s="512"/>
      <c r="I587" s="686"/>
      <c r="J587" s="524"/>
      <c r="K587" s="693"/>
      <c r="L587" s="511"/>
      <c r="M587" s="511"/>
      <c r="N587" s="525"/>
    </row>
    <row r="588" spans="5:14" s="30" customFormat="1" x14ac:dyDescent="0.25">
      <c r="E588" s="511"/>
      <c r="F588" s="511"/>
      <c r="G588" s="512"/>
      <c r="H588" s="512"/>
      <c r="I588" s="686"/>
      <c r="J588" s="524"/>
      <c r="K588" s="693"/>
      <c r="L588" s="511"/>
      <c r="M588" s="511"/>
      <c r="N588" s="525"/>
    </row>
    <row r="589" spans="5:14" s="30" customFormat="1" x14ac:dyDescent="0.25">
      <c r="E589" s="511"/>
      <c r="F589" s="511"/>
      <c r="G589" s="512"/>
      <c r="H589" s="512"/>
      <c r="I589" s="686"/>
      <c r="J589" s="524"/>
      <c r="K589" s="693"/>
      <c r="L589" s="511"/>
      <c r="M589" s="511"/>
      <c r="N589" s="525"/>
    </row>
    <row r="590" spans="5:14" s="30" customFormat="1" x14ac:dyDescent="0.25">
      <c r="E590" s="511"/>
      <c r="F590" s="511"/>
      <c r="G590" s="512"/>
      <c r="H590" s="512"/>
      <c r="I590" s="686"/>
      <c r="J590" s="524"/>
      <c r="K590" s="693"/>
      <c r="L590" s="511"/>
      <c r="M590" s="511"/>
      <c r="N590" s="525"/>
    </row>
    <row r="591" spans="5:14" s="30" customFormat="1" x14ac:dyDescent="0.25">
      <c r="E591" s="511"/>
      <c r="F591" s="511"/>
      <c r="G591" s="512"/>
      <c r="H591" s="512"/>
      <c r="I591" s="686"/>
      <c r="J591" s="524"/>
      <c r="K591" s="693"/>
      <c r="L591" s="511"/>
      <c r="M591" s="511"/>
      <c r="N591" s="525"/>
    </row>
    <row r="592" spans="5:14" s="30" customFormat="1" x14ac:dyDescent="0.25">
      <c r="E592" s="511"/>
      <c r="F592" s="511"/>
      <c r="G592" s="512"/>
      <c r="H592" s="512"/>
      <c r="I592" s="686"/>
      <c r="J592" s="524"/>
      <c r="K592" s="693"/>
      <c r="L592" s="511"/>
      <c r="M592" s="511"/>
      <c r="N592" s="525"/>
    </row>
    <row r="593" spans="5:14" s="30" customFormat="1" x14ac:dyDescent="0.25">
      <c r="E593" s="511"/>
      <c r="F593" s="511"/>
      <c r="G593" s="512"/>
      <c r="H593" s="512"/>
      <c r="I593" s="686"/>
      <c r="J593" s="524"/>
      <c r="K593" s="693"/>
      <c r="L593" s="511"/>
      <c r="M593" s="511"/>
      <c r="N593" s="525"/>
    </row>
    <row r="594" spans="5:14" s="30" customFormat="1" x14ac:dyDescent="0.25">
      <c r="E594" s="511"/>
      <c r="F594" s="511"/>
      <c r="G594" s="512"/>
      <c r="H594" s="512"/>
      <c r="I594" s="686"/>
      <c r="J594" s="524"/>
      <c r="K594" s="693"/>
      <c r="L594" s="511"/>
      <c r="M594" s="511"/>
      <c r="N594" s="525"/>
    </row>
    <row r="595" spans="5:14" s="30" customFormat="1" x14ac:dyDescent="0.25">
      <c r="E595" s="511"/>
      <c r="F595" s="511"/>
      <c r="G595" s="512"/>
      <c r="H595" s="512"/>
      <c r="I595" s="686"/>
      <c r="J595" s="524"/>
      <c r="K595" s="693"/>
      <c r="L595" s="511"/>
      <c r="M595" s="511"/>
      <c r="N595" s="525"/>
    </row>
    <row r="596" spans="5:14" s="30" customFormat="1" x14ac:dyDescent="0.25">
      <c r="E596" s="511"/>
      <c r="F596" s="511"/>
      <c r="G596" s="512"/>
      <c r="H596" s="512"/>
      <c r="I596" s="686"/>
      <c r="J596" s="524"/>
      <c r="K596" s="693"/>
      <c r="L596" s="511"/>
      <c r="M596" s="511"/>
      <c r="N596" s="525"/>
    </row>
    <row r="597" spans="5:14" s="30" customFormat="1" x14ac:dyDescent="0.25">
      <c r="E597" s="511"/>
      <c r="F597" s="511"/>
      <c r="G597" s="512"/>
      <c r="H597" s="512"/>
      <c r="I597" s="686"/>
      <c r="J597" s="524"/>
      <c r="K597" s="693"/>
      <c r="L597" s="511"/>
      <c r="M597" s="511"/>
      <c r="N597" s="525"/>
    </row>
    <row r="598" spans="5:14" s="30" customFormat="1" x14ac:dyDescent="0.25">
      <c r="E598" s="511"/>
      <c r="F598" s="511"/>
      <c r="G598" s="512"/>
      <c r="H598" s="512"/>
      <c r="I598" s="686"/>
      <c r="J598" s="524"/>
      <c r="K598" s="693"/>
      <c r="L598" s="511"/>
      <c r="M598" s="511"/>
      <c r="N598" s="525"/>
    </row>
    <row r="599" spans="5:14" s="30" customFormat="1" x14ac:dyDescent="0.25">
      <c r="E599" s="511"/>
      <c r="F599" s="511"/>
      <c r="G599" s="512"/>
      <c r="H599" s="512"/>
      <c r="I599" s="686"/>
      <c r="J599" s="524"/>
      <c r="K599" s="693"/>
      <c r="L599" s="511"/>
      <c r="M599" s="511"/>
      <c r="N599" s="525"/>
    </row>
    <row r="600" spans="5:14" s="30" customFormat="1" x14ac:dyDescent="0.25">
      <c r="E600" s="511"/>
      <c r="F600" s="511"/>
      <c r="G600" s="512"/>
      <c r="H600" s="512"/>
      <c r="I600" s="686"/>
      <c r="J600" s="524"/>
      <c r="K600" s="693"/>
      <c r="L600" s="511"/>
      <c r="M600" s="511"/>
      <c r="N600" s="525"/>
    </row>
    <row r="601" spans="5:14" s="30" customFormat="1" x14ac:dyDescent="0.25">
      <c r="E601" s="511"/>
      <c r="F601" s="511"/>
      <c r="G601" s="512"/>
      <c r="H601" s="512"/>
      <c r="I601" s="686"/>
      <c r="J601" s="524"/>
      <c r="K601" s="693"/>
      <c r="L601" s="511"/>
      <c r="M601" s="511"/>
      <c r="N601" s="525"/>
    </row>
    <row r="602" spans="5:14" s="30" customFormat="1" x14ac:dyDescent="0.25">
      <c r="E602" s="511"/>
      <c r="F602" s="511"/>
      <c r="G602" s="512"/>
      <c r="H602" s="512"/>
      <c r="I602" s="686"/>
      <c r="J602" s="524"/>
      <c r="K602" s="693"/>
      <c r="L602" s="511"/>
      <c r="M602" s="511"/>
      <c r="N602" s="525"/>
    </row>
    <row r="603" spans="5:14" s="30" customFormat="1" x14ac:dyDescent="0.25">
      <c r="E603" s="511"/>
      <c r="F603" s="511"/>
      <c r="G603" s="512"/>
      <c r="H603" s="512"/>
      <c r="I603" s="686"/>
      <c r="J603" s="524"/>
      <c r="K603" s="693"/>
      <c r="L603" s="511"/>
      <c r="M603" s="511"/>
      <c r="N603" s="525"/>
    </row>
    <row r="604" spans="5:14" s="30" customFormat="1" x14ac:dyDescent="0.25">
      <c r="E604" s="511"/>
      <c r="F604" s="511"/>
      <c r="G604" s="512"/>
      <c r="H604" s="512"/>
      <c r="I604" s="686"/>
      <c r="J604" s="524"/>
      <c r="K604" s="693"/>
      <c r="L604" s="511"/>
      <c r="M604" s="511"/>
      <c r="N604" s="525"/>
    </row>
    <row r="605" spans="5:14" s="30" customFormat="1" x14ac:dyDescent="0.25">
      <c r="E605" s="511"/>
      <c r="F605" s="511"/>
      <c r="G605" s="512"/>
      <c r="H605" s="512"/>
      <c r="I605" s="686"/>
      <c r="J605" s="524"/>
      <c r="K605" s="693"/>
      <c r="L605" s="511"/>
      <c r="M605" s="511"/>
      <c r="N605" s="525"/>
    </row>
    <row r="606" spans="5:14" s="30" customFormat="1" x14ac:dyDescent="0.25">
      <c r="E606" s="511"/>
      <c r="F606" s="511"/>
      <c r="G606" s="512"/>
      <c r="H606" s="512"/>
      <c r="I606" s="686"/>
      <c r="J606" s="524"/>
      <c r="K606" s="693"/>
      <c r="L606" s="511"/>
      <c r="M606" s="511"/>
      <c r="N606" s="525"/>
    </row>
    <row r="607" spans="5:14" s="30" customFormat="1" x14ac:dyDescent="0.25">
      <c r="E607" s="511"/>
      <c r="F607" s="511"/>
      <c r="G607" s="512"/>
      <c r="H607" s="512"/>
      <c r="I607" s="686"/>
      <c r="J607" s="524"/>
      <c r="K607" s="693"/>
      <c r="L607" s="511"/>
      <c r="M607" s="511"/>
      <c r="N607" s="525"/>
    </row>
    <row r="608" spans="5:14" s="30" customFormat="1" x14ac:dyDescent="0.25">
      <c r="E608" s="511"/>
      <c r="F608" s="511"/>
      <c r="G608" s="512"/>
      <c r="H608" s="512"/>
      <c r="I608" s="686"/>
      <c r="J608" s="524"/>
      <c r="K608" s="693"/>
      <c r="L608" s="511"/>
      <c r="M608" s="511"/>
      <c r="N608" s="525"/>
    </row>
    <row r="609" spans="5:14" s="30" customFormat="1" x14ac:dyDescent="0.25">
      <c r="E609" s="511"/>
      <c r="F609" s="511"/>
      <c r="G609" s="512"/>
      <c r="H609" s="512"/>
      <c r="I609" s="686"/>
      <c r="J609" s="524"/>
      <c r="K609" s="693"/>
      <c r="L609" s="511"/>
      <c r="M609" s="511"/>
      <c r="N609" s="525"/>
    </row>
    <row r="610" spans="5:14" s="30" customFormat="1" x14ac:dyDescent="0.25">
      <c r="E610" s="511"/>
      <c r="F610" s="511"/>
      <c r="G610" s="512"/>
      <c r="H610" s="512"/>
      <c r="I610" s="686"/>
      <c r="J610" s="524"/>
      <c r="K610" s="693"/>
      <c r="L610" s="511"/>
      <c r="M610" s="511"/>
      <c r="N610" s="525"/>
    </row>
    <row r="611" spans="5:14" s="30" customFormat="1" x14ac:dyDescent="0.25">
      <c r="E611" s="511"/>
      <c r="F611" s="511"/>
      <c r="G611" s="512"/>
      <c r="H611" s="512"/>
      <c r="I611" s="686"/>
      <c r="J611" s="524"/>
      <c r="K611" s="693"/>
      <c r="L611" s="511"/>
      <c r="M611" s="511"/>
      <c r="N611" s="525"/>
    </row>
    <row r="612" spans="5:14" s="30" customFormat="1" x14ac:dyDescent="0.25">
      <c r="E612" s="511"/>
      <c r="F612" s="511"/>
      <c r="G612" s="512"/>
      <c r="H612" s="512"/>
      <c r="I612" s="686"/>
      <c r="J612" s="524"/>
      <c r="K612" s="693"/>
      <c r="L612" s="511"/>
      <c r="M612" s="511"/>
      <c r="N612" s="525"/>
    </row>
    <row r="613" spans="5:14" s="30" customFormat="1" x14ac:dyDescent="0.25">
      <c r="E613" s="511"/>
      <c r="F613" s="511"/>
      <c r="G613" s="512"/>
      <c r="H613" s="512"/>
      <c r="I613" s="686"/>
      <c r="J613" s="524"/>
      <c r="K613" s="693"/>
      <c r="L613" s="511"/>
      <c r="M613" s="511"/>
      <c r="N613" s="525"/>
    </row>
    <row r="614" spans="5:14" s="30" customFormat="1" x14ac:dyDescent="0.25">
      <c r="E614" s="511"/>
      <c r="F614" s="511"/>
      <c r="G614" s="512"/>
      <c r="H614" s="512"/>
      <c r="I614" s="686"/>
      <c r="J614" s="524"/>
      <c r="K614" s="693"/>
      <c r="L614" s="511"/>
      <c r="M614" s="511"/>
      <c r="N614" s="525"/>
    </row>
    <row r="615" spans="5:14" s="30" customFormat="1" x14ac:dyDescent="0.25">
      <c r="E615" s="511"/>
      <c r="F615" s="511"/>
      <c r="G615" s="512"/>
      <c r="H615" s="512"/>
      <c r="I615" s="686"/>
      <c r="J615" s="524"/>
      <c r="K615" s="693"/>
      <c r="L615" s="511"/>
      <c r="M615" s="511"/>
      <c r="N615" s="525"/>
    </row>
    <row r="616" spans="5:14" s="30" customFormat="1" x14ac:dyDescent="0.25">
      <c r="E616" s="511"/>
      <c r="F616" s="511"/>
      <c r="G616" s="512"/>
      <c r="H616" s="512"/>
      <c r="I616" s="686"/>
      <c r="J616" s="524"/>
      <c r="K616" s="693"/>
      <c r="L616" s="511"/>
      <c r="M616" s="511"/>
      <c r="N616" s="525"/>
    </row>
    <row r="617" spans="5:14" s="30" customFormat="1" x14ac:dyDescent="0.25">
      <c r="E617" s="511"/>
      <c r="F617" s="511"/>
      <c r="G617" s="512"/>
      <c r="H617" s="512"/>
      <c r="I617" s="686"/>
      <c r="J617" s="524"/>
      <c r="K617" s="693"/>
      <c r="L617" s="511"/>
      <c r="M617" s="511"/>
      <c r="N617" s="525"/>
    </row>
    <row r="618" spans="5:14" s="30" customFormat="1" x14ac:dyDescent="0.25">
      <c r="E618" s="511"/>
      <c r="F618" s="511"/>
      <c r="G618" s="512"/>
      <c r="H618" s="512"/>
      <c r="I618" s="686"/>
      <c r="J618" s="524"/>
      <c r="K618" s="693"/>
      <c r="L618" s="511"/>
      <c r="M618" s="511"/>
      <c r="N618" s="525"/>
    </row>
    <row r="619" spans="5:14" s="30" customFormat="1" x14ac:dyDescent="0.25">
      <c r="E619" s="511"/>
      <c r="F619" s="511"/>
      <c r="G619" s="512"/>
      <c r="H619" s="512"/>
      <c r="I619" s="686"/>
      <c r="J619" s="524"/>
      <c r="K619" s="693"/>
      <c r="L619" s="511"/>
      <c r="M619" s="511"/>
      <c r="N619" s="525"/>
    </row>
    <row r="620" spans="5:14" s="30" customFormat="1" x14ac:dyDescent="0.25">
      <c r="E620" s="511"/>
      <c r="F620" s="511"/>
      <c r="G620" s="512"/>
      <c r="H620" s="512"/>
      <c r="I620" s="686"/>
      <c r="J620" s="524"/>
      <c r="K620" s="693"/>
      <c r="L620" s="511"/>
      <c r="M620" s="511"/>
      <c r="N620" s="525"/>
    </row>
    <row r="621" spans="5:14" s="30" customFormat="1" x14ac:dyDescent="0.25">
      <c r="E621" s="511"/>
      <c r="F621" s="511"/>
      <c r="G621" s="512"/>
      <c r="H621" s="512"/>
      <c r="I621" s="686"/>
      <c r="J621" s="524"/>
      <c r="K621" s="693"/>
      <c r="L621" s="511"/>
      <c r="M621" s="511"/>
      <c r="N621" s="525"/>
    </row>
    <row r="622" spans="5:14" s="30" customFormat="1" x14ac:dyDescent="0.25">
      <c r="E622" s="511"/>
      <c r="F622" s="511"/>
      <c r="G622" s="512"/>
      <c r="H622" s="512"/>
      <c r="I622" s="686"/>
      <c r="J622" s="524"/>
      <c r="K622" s="693"/>
      <c r="L622" s="511"/>
      <c r="M622" s="511"/>
      <c r="N622" s="525"/>
    </row>
    <row r="623" spans="5:14" s="30" customFormat="1" x14ac:dyDescent="0.25">
      <c r="E623" s="511"/>
      <c r="F623" s="511"/>
      <c r="G623" s="512"/>
      <c r="H623" s="512"/>
      <c r="I623" s="686"/>
      <c r="J623" s="524"/>
      <c r="K623" s="693"/>
      <c r="L623" s="511"/>
      <c r="M623" s="511"/>
      <c r="N623" s="525"/>
    </row>
    <row r="624" spans="5:14" s="30" customFormat="1" x14ac:dyDescent="0.25">
      <c r="E624" s="511"/>
      <c r="F624" s="511"/>
      <c r="G624" s="512"/>
      <c r="H624" s="512"/>
      <c r="I624" s="686"/>
      <c r="J624" s="524"/>
      <c r="K624" s="693"/>
      <c r="L624" s="511"/>
      <c r="M624" s="511"/>
      <c r="N624" s="525"/>
    </row>
    <row r="625" spans="5:14" s="30" customFormat="1" x14ac:dyDescent="0.25">
      <c r="E625" s="511"/>
      <c r="F625" s="511"/>
      <c r="G625" s="512"/>
      <c r="H625" s="512"/>
      <c r="I625" s="686"/>
      <c r="J625" s="524"/>
      <c r="K625" s="693"/>
      <c r="L625" s="511"/>
      <c r="M625" s="511"/>
      <c r="N625" s="525"/>
    </row>
    <row r="626" spans="5:14" s="30" customFormat="1" x14ac:dyDescent="0.25">
      <c r="E626" s="511"/>
      <c r="F626" s="511"/>
      <c r="G626" s="512"/>
      <c r="H626" s="512"/>
      <c r="I626" s="686"/>
      <c r="J626" s="524"/>
      <c r="K626" s="693"/>
      <c r="L626" s="511"/>
      <c r="M626" s="511"/>
      <c r="N626" s="525"/>
    </row>
    <row r="627" spans="5:14" s="30" customFormat="1" x14ac:dyDescent="0.25">
      <c r="E627" s="511"/>
      <c r="F627" s="511"/>
      <c r="G627" s="512"/>
      <c r="H627" s="512"/>
      <c r="I627" s="686"/>
      <c r="J627" s="524"/>
      <c r="K627" s="693"/>
      <c r="L627" s="511"/>
      <c r="M627" s="511"/>
      <c r="N627" s="525"/>
    </row>
    <row r="628" spans="5:14" s="30" customFormat="1" x14ac:dyDescent="0.25">
      <c r="E628" s="511"/>
      <c r="F628" s="511"/>
      <c r="G628" s="512"/>
      <c r="H628" s="512"/>
      <c r="I628" s="686"/>
      <c r="J628" s="524"/>
      <c r="K628" s="693"/>
      <c r="L628" s="511"/>
      <c r="M628" s="511"/>
      <c r="N628" s="525"/>
    </row>
    <row r="629" spans="5:14" s="30" customFormat="1" x14ac:dyDescent="0.25">
      <c r="E629" s="511"/>
      <c r="F629" s="511"/>
      <c r="G629" s="512"/>
      <c r="H629" s="512"/>
      <c r="I629" s="686"/>
      <c r="J629" s="524"/>
      <c r="K629" s="693"/>
      <c r="L629" s="511"/>
      <c r="M629" s="511"/>
      <c r="N629" s="525"/>
    </row>
    <row r="630" spans="5:14" s="30" customFormat="1" x14ac:dyDescent="0.25">
      <c r="E630" s="511"/>
      <c r="F630" s="511"/>
      <c r="G630" s="512"/>
      <c r="H630" s="512"/>
      <c r="I630" s="686"/>
      <c r="J630" s="524"/>
      <c r="K630" s="693"/>
      <c r="L630" s="511"/>
      <c r="M630" s="511"/>
      <c r="N630" s="525"/>
    </row>
    <row r="631" spans="5:14" s="30" customFormat="1" x14ac:dyDescent="0.25">
      <c r="E631" s="511"/>
      <c r="F631" s="511"/>
      <c r="G631" s="512"/>
      <c r="H631" s="512"/>
      <c r="I631" s="686"/>
      <c r="J631" s="524"/>
      <c r="K631" s="693"/>
      <c r="L631" s="511"/>
      <c r="M631" s="511"/>
      <c r="N631" s="525"/>
    </row>
    <row r="632" spans="5:14" s="30" customFormat="1" x14ac:dyDescent="0.25">
      <c r="E632" s="511"/>
      <c r="F632" s="511"/>
      <c r="G632" s="512"/>
      <c r="H632" s="512"/>
      <c r="I632" s="686"/>
      <c r="J632" s="524"/>
      <c r="K632" s="693"/>
      <c r="L632" s="511"/>
      <c r="M632" s="511"/>
      <c r="N632" s="525"/>
    </row>
    <row r="633" spans="5:14" s="30" customFormat="1" x14ac:dyDescent="0.25">
      <c r="E633" s="511"/>
      <c r="F633" s="511"/>
      <c r="G633" s="512"/>
      <c r="H633" s="512"/>
      <c r="I633" s="686"/>
      <c r="J633" s="524"/>
      <c r="K633" s="693"/>
      <c r="L633" s="511"/>
      <c r="M633" s="511"/>
      <c r="N633" s="525"/>
    </row>
    <row r="634" spans="5:14" s="30" customFormat="1" x14ac:dyDescent="0.25">
      <c r="E634" s="511"/>
      <c r="F634" s="511"/>
      <c r="G634" s="512"/>
      <c r="H634" s="512"/>
      <c r="I634" s="686"/>
      <c r="J634" s="524"/>
      <c r="K634" s="693"/>
      <c r="L634" s="511"/>
      <c r="M634" s="511"/>
      <c r="N634" s="525"/>
    </row>
    <row r="635" spans="5:14" s="30" customFormat="1" x14ac:dyDescent="0.25">
      <c r="E635" s="511"/>
      <c r="F635" s="511"/>
      <c r="G635" s="512"/>
      <c r="H635" s="512"/>
      <c r="I635" s="686"/>
      <c r="J635" s="524"/>
      <c r="K635" s="693"/>
      <c r="L635" s="511"/>
      <c r="M635" s="511"/>
      <c r="N635" s="525"/>
    </row>
    <row r="636" spans="5:14" s="30" customFormat="1" x14ac:dyDescent="0.25">
      <c r="E636" s="511"/>
      <c r="F636" s="511"/>
      <c r="G636" s="512"/>
      <c r="H636" s="512"/>
      <c r="I636" s="686"/>
      <c r="J636" s="524"/>
      <c r="K636" s="693"/>
      <c r="L636" s="511"/>
      <c r="M636" s="511"/>
      <c r="N636" s="525"/>
    </row>
    <row r="637" spans="5:14" s="30" customFormat="1" x14ac:dyDescent="0.25">
      <c r="E637" s="511"/>
      <c r="F637" s="511"/>
      <c r="G637" s="512"/>
      <c r="H637" s="512"/>
      <c r="I637" s="686"/>
      <c r="J637" s="524"/>
      <c r="K637" s="693"/>
      <c r="L637" s="511"/>
      <c r="M637" s="511"/>
      <c r="N637" s="525"/>
    </row>
    <row r="638" spans="5:14" s="30" customFormat="1" x14ac:dyDescent="0.25">
      <c r="E638" s="511"/>
      <c r="F638" s="511"/>
      <c r="G638" s="512"/>
      <c r="H638" s="512"/>
      <c r="I638" s="686"/>
      <c r="J638" s="524"/>
      <c r="K638" s="693"/>
      <c r="L638" s="511"/>
      <c r="M638" s="511"/>
      <c r="N638" s="525"/>
    </row>
    <row r="639" spans="5:14" s="30" customFormat="1" x14ac:dyDescent="0.25">
      <c r="E639" s="511"/>
      <c r="F639" s="511"/>
      <c r="G639" s="512"/>
      <c r="H639" s="512"/>
      <c r="I639" s="686"/>
      <c r="J639" s="524"/>
      <c r="K639" s="693"/>
      <c r="L639" s="511"/>
      <c r="M639" s="511"/>
      <c r="N639" s="525"/>
    </row>
    <row r="640" spans="5:14" s="30" customFormat="1" x14ac:dyDescent="0.25">
      <c r="E640" s="511"/>
      <c r="F640" s="511"/>
      <c r="G640" s="512"/>
      <c r="H640" s="512"/>
      <c r="I640" s="686"/>
      <c r="J640" s="524"/>
      <c r="K640" s="693"/>
      <c r="L640" s="511"/>
      <c r="M640" s="511"/>
      <c r="N640" s="525"/>
    </row>
    <row r="641" spans="5:14" s="30" customFormat="1" x14ac:dyDescent="0.25">
      <c r="E641" s="511"/>
      <c r="F641" s="511"/>
      <c r="G641" s="512"/>
      <c r="H641" s="512"/>
      <c r="I641" s="686"/>
      <c r="J641" s="524"/>
      <c r="K641" s="693"/>
      <c r="L641" s="511"/>
      <c r="M641" s="511"/>
      <c r="N641" s="525"/>
    </row>
    <row r="642" spans="5:14" s="30" customFormat="1" x14ac:dyDescent="0.25">
      <c r="E642" s="511"/>
      <c r="F642" s="511"/>
      <c r="G642" s="512"/>
      <c r="H642" s="512"/>
      <c r="I642" s="686"/>
      <c r="J642" s="524"/>
      <c r="K642" s="693"/>
      <c r="L642" s="511"/>
      <c r="M642" s="511"/>
      <c r="N642" s="525"/>
    </row>
    <row r="643" spans="5:14" s="30" customFormat="1" x14ac:dyDescent="0.25">
      <c r="E643" s="511"/>
      <c r="F643" s="511"/>
      <c r="G643" s="512"/>
      <c r="H643" s="512"/>
      <c r="I643" s="686"/>
      <c r="J643" s="524"/>
      <c r="K643" s="693"/>
      <c r="L643" s="511"/>
      <c r="M643" s="511"/>
      <c r="N643" s="525"/>
    </row>
    <row r="644" spans="5:14" s="30" customFormat="1" x14ac:dyDescent="0.25">
      <c r="E644" s="511"/>
      <c r="F644" s="511"/>
      <c r="G644" s="512"/>
      <c r="H644" s="512"/>
      <c r="I644" s="686"/>
      <c r="J644" s="524"/>
      <c r="K644" s="693"/>
      <c r="L644" s="511"/>
      <c r="M644" s="511"/>
      <c r="N644" s="525"/>
    </row>
    <row r="645" spans="5:14" s="30" customFormat="1" x14ac:dyDescent="0.25">
      <c r="E645" s="511"/>
      <c r="F645" s="511"/>
      <c r="G645" s="512"/>
      <c r="H645" s="512"/>
      <c r="I645" s="686"/>
      <c r="J645" s="524"/>
      <c r="K645" s="693"/>
      <c r="L645" s="511"/>
      <c r="M645" s="511"/>
      <c r="N645" s="525"/>
    </row>
    <row r="646" spans="5:14" s="30" customFormat="1" x14ac:dyDescent="0.25">
      <c r="E646" s="511"/>
      <c r="F646" s="511"/>
      <c r="G646" s="512"/>
      <c r="H646" s="512"/>
      <c r="I646" s="686"/>
      <c r="J646" s="524"/>
      <c r="K646" s="693"/>
      <c r="L646" s="511"/>
      <c r="M646" s="511"/>
      <c r="N646" s="525"/>
    </row>
    <row r="647" spans="5:14" s="30" customFormat="1" x14ac:dyDescent="0.25">
      <c r="E647" s="511"/>
      <c r="F647" s="511"/>
      <c r="G647" s="512"/>
      <c r="H647" s="512"/>
      <c r="I647" s="686"/>
      <c r="J647" s="524"/>
      <c r="K647" s="693"/>
      <c r="L647" s="511"/>
      <c r="M647" s="511"/>
      <c r="N647" s="525"/>
    </row>
    <row r="648" spans="5:14" s="30" customFormat="1" x14ac:dyDescent="0.25">
      <c r="E648" s="511"/>
      <c r="F648" s="511"/>
      <c r="G648" s="512"/>
      <c r="H648" s="512"/>
      <c r="I648" s="686"/>
      <c r="J648" s="524"/>
      <c r="K648" s="693"/>
      <c r="L648" s="511"/>
      <c r="M648" s="511"/>
      <c r="N648" s="525"/>
    </row>
    <row r="649" spans="5:14" s="30" customFormat="1" x14ac:dyDescent="0.25">
      <c r="E649" s="511"/>
      <c r="F649" s="511"/>
      <c r="G649" s="512"/>
      <c r="H649" s="512"/>
      <c r="I649" s="686"/>
      <c r="J649" s="524"/>
      <c r="K649" s="693"/>
      <c r="L649" s="511"/>
      <c r="M649" s="511"/>
      <c r="N649" s="525"/>
    </row>
    <row r="650" spans="5:14" s="30" customFormat="1" x14ac:dyDescent="0.25">
      <c r="E650" s="511"/>
      <c r="F650" s="511"/>
      <c r="G650" s="512"/>
      <c r="H650" s="512"/>
      <c r="I650" s="686"/>
      <c r="J650" s="524"/>
      <c r="K650" s="693"/>
      <c r="L650" s="511"/>
      <c r="M650" s="511"/>
      <c r="N650" s="525"/>
    </row>
    <row r="651" spans="5:14" s="30" customFormat="1" x14ac:dyDescent="0.25">
      <c r="E651" s="511"/>
      <c r="F651" s="511"/>
      <c r="G651" s="512"/>
      <c r="H651" s="512"/>
      <c r="I651" s="686"/>
      <c r="J651" s="524"/>
      <c r="K651" s="693"/>
      <c r="L651" s="511"/>
      <c r="M651" s="511"/>
      <c r="N651" s="525"/>
    </row>
    <row r="652" spans="5:14" s="30" customFormat="1" x14ac:dyDescent="0.25">
      <c r="E652" s="511"/>
      <c r="F652" s="511"/>
      <c r="G652" s="512"/>
      <c r="H652" s="512"/>
      <c r="I652" s="686"/>
      <c r="J652" s="524"/>
      <c r="K652" s="693"/>
      <c r="L652" s="511"/>
      <c r="M652" s="511"/>
      <c r="N652" s="525"/>
    </row>
    <row r="653" spans="5:14" s="30" customFormat="1" x14ac:dyDescent="0.25">
      <c r="E653" s="511"/>
      <c r="F653" s="511"/>
      <c r="G653" s="512"/>
      <c r="H653" s="512"/>
      <c r="I653" s="686"/>
      <c r="J653" s="524"/>
      <c r="K653" s="693"/>
      <c r="L653" s="511"/>
      <c r="M653" s="511"/>
      <c r="N653" s="525"/>
    </row>
    <row r="654" spans="5:14" s="30" customFormat="1" x14ac:dyDescent="0.25">
      <c r="E654" s="511"/>
      <c r="F654" s="511"/>
      <c r="G654" s="512"/>
      <c r="H654" s="512"/>
      <c r="I654" s="686"/>
      <c r="J654" s="524"/>
      <c r="K654" s="693"/>
      <c r="L654" s="511"/>
      <c r="M654" s="511"/>
      <c r="N654" s="525"/>
    </row>
    <row r="655" spans="5:14" s="30" customFormat="1" x14ac:dyDescent="0.25">
      <c r="E655" s="511"/>
      <c r="F655" s="511"/>
      <c r="G655" s="512"/>
      <c r="H655" s="512"/>
      <c r="I655" s="686"/>
      <c r="J655" s="524"/>
      <c r="K655" s="693"/>
      <c r="L655" s="511"/>
      <c r="M655" s="511"/>
      <c r="N655" s="525"/>
    </row>
    <row r="656" spans="5:14" s="30" customFormat="1" x14ac:dyDescent="0.25">
      <c r="E656" s="511"/>
      <c r="F656" s="511"/>
      <c r="G656" s="512"/>
      <c r="H656" s="512"/>
      <c r="I656" s="686"/>
      <c r="J656" s="524"/>
      <c r="K656" s="693"/>
      <c r="L656" s="511"/>
      <c r="M656" s="511"/>
      <c r="N656" s="525"/>
    </row>
    <row r="657" spans="5:14" s="30" customFormat="1" x14ac:dyDescent="0.25">
      <c r="E657" s="511"/>
      <c r="F657" s="511"/>
      <c r="G657" s="512"/>
      <c r="H657" s="512"/>
      <c r="I657" s="686"/>
      <c r="J657" s="524"/>
      <c r="K657" s="693"/>
      <c r="L657" s="511"/>
      <c r="M657" s="511"/>
      <c r="N657" s="525"/>
    </row>
    <row r="658" spans="5:14" s="30" customFormat="1" x14ac:dyDescent="0.25">
      <c r="E658" s="511"/>
      <c r="F658" s="511"/>
      <c r="G658" s="512"/>
      <c r="H658" s="512"/>
      <c r="I658" s="686"/>
      <c r="J658" s="524"/>
      <c r="K658" s="693"/>
      <c r="L658" s="511"/>
      <c r="M658" s="511"/>
      <c r="N658" s="525"/>
    </row>
    <row r="659" spans="5:14" s="30" customFormat="1" x14ac:dyDescent="0.25">
      <c r="E659" s="511"/>
      <c r="F659" s="511"/>
      <c r="G659" s="512"/>
      <c r="H659" s="512"/>
      <c r="I659" s="686"/>
      <c r="J659" s="524"/>
      <c r="K659" s="693"/>
      <c r="L659" s="511"/>
      <c r="M659" s="511"/>
      <c r="N659" s="525"/>
    </row>
    <row r="660" spans="5:14" s="30" customFormat="1" x14ac:dyDescent="0.25">
      <c r="E660" s="511"/>
      <c r="F660" s="511"/>
      <c r="G660" s="512"/>
      <c r="H660" s="512"/>
      <c r="I660" s="686"/>
      <c r="J660" s="524"/>
      <c r="K660" s="693"/>
      <c r="L660" s="511"/>
      <c r="M660" s="511"/>
      <c r="N660" s="525"/>
    </row>
    <row r="661" spans="5:14" s="30" customFormat="1" x14ac:dyDescent="0.25">
      <c r="E661" s="511"/>
      <c r="F661" s="511"/>
      <c r="G661" s="512"/>
      <c r="H661" s="512"/>
      <c r="I661" s="686"/>
      <c r="J661" s="524"/>
      <c r="K661" s="693"/>
      <c r="L661" s="511"/>
      <c r="M661" s="511"/>
      <c r="N661" s="525"/>
    </row>
    <row r="662" spans="5:14" s="30" customFormat="1" x14ac:dyDescent="0.25">
      <c r="E662" s="511"/>
      <c r="F662" s="511"/>
      <c r="G662" s="512"/>
      <c r="H662" s="512"/>
      <c r="I662" s="686"/>
      <c r="J662" s="524"/>
      <c r="K662" s="693"/>
      <c r="L662" s="511"/>
      <c r="M662" s="511"/>
      <c r="N662" s="525"/>
    </row>
    <row r="663" spans="5:14" s="30" customFormat="1" x14ac:dyDescent="0.25">
      <c r="E663" s="511"/>
      <c r="F663" s="511"/>
      <c r="G663" s="512"/>
      <c r="H663" s="512"/>
      <c r="I663" s="686"/>
      <c r="J663" s="524"/>
      <c r="K663" s="693"/>
      <c r="L663" s="511"/>
      <c r="M663" s="511"/>
      <c r="N663" s="525"/>
    </row>
    <row r="664" spans="5:14" s="30" customFormat="1" x14ac:dyDescent="0.25">
      <c r="E664" s="511"/>
      <c r="F664" s="511"/>
      <c r="G664" s="512"/>
      <c r="H664" s="512"/>
      <c r="I664" s="686"/>
      <c r="J664" s="524"/>
      <c r="K664" s="693"/>
      <c r="L664" s="511"/>
      <c r="M664" s="511"/>
      <c r="N664" s="525"/>
    </row>
    <row r="665" spans="5:14" s="30" customFormat="1" x14ac:dyDescent="0.25">
      <c r="E665" s="511"/>
      <c r="F665" s="511"/>
      <c r="G665" s="512"/>
      <c r="H665" s="512"/>
      <c r="I665" s="686"/>
      <c r="J665" s="524"/>
      <c r="K665" s="693"/>
      <c r="L665" s="511"/>
      <c r="M665" s="511"/>
      <c r="N665" s="525"/>
    </row>
    <row r="666" spans="5:14" s="30" customFormat="1" x14ac:dyDescent="0.25">
      <c r="E666" s="511"/>
      <c r="F666" s="511"/>
      <c r="G666" s="512"/>
      <c r="H666" s="512"/>
      <c r="I666" s="686"/>
      <c r="J666" s="524"/>
      <c r="K666" s="693"/>
      <c r="L666" s="511"/>
      <c r="M666" s="511"/>
      <c r="N666" s="525"/>
    </row>
    <row r="667" spans="5:14" s="30" customFormat="1" x14ac:dyDescent="0.25">
      <c r="E667" s="511"/>
      <c r="F667" s="511"/>
      <c r="G667" s="512"/>
      <c r="H667" s="512"/>
      <c r="I667" s="686"/>
      <c r="J667" s="524"/>
      <c r="K667" s="693"/>
      <c r="L667" s="511"/>
      <c r="M667" s="511"/>
      <c r="N667" s="525"/>
    </row>
    <row r="668" spans="5:14" s="30" customFormat="1" x14ac:dyDescent="0.25">
      <c r="E668" s="511"/>
      <c r="F668" s="511"/>
      <c r="G668" s="512"/>
      <c r="H668" s="512"/>
      <c r="I668" s="686"/>
      <c r="J668" s="524"/>
      <c r="K668" s="693"/>
      <c r="L668" s="511"/>
      <c r="M668" s="511"/>
      <c r="N668" s="525"/>
    </row>
    <row r="669" spans="5:14" s="30" customFormat="1" x14ac:dyDescent="0.25">
      <c r="E669" s="511"/>
      <c r="F669" s="511"/>
      <c r="G669" s="512"/>
      <c r="H669" s="512"/>
      <c r="I669" s="686"/>
      <c r="J669" s="524"/>
      <c r="K669" s="693"/>
      <c r="L669" s="511"/>
      <c r="M669" s="511"/>
      <c r="N669" s="525"/>
    </row>
    <row r="670" spans="5:14" s="30" customFormat="1" x14ac:dyDescent="0.25">
      <c r="E670" s="511"/>
      <c r="F670" s="511"/>
      <c r="G670" s="512"/>
      <c r="H670" s="512"/>
      <c r="I670" s="686"/>
      <c r="J670" s="524"/>
      <c r="K670" s="693"/>
      <c r="L670" s="511"/>
      <c r="M670" s="511"/>
      <c r="N670" s="525"/>
    </row>
    <row r="671" spans="5:14" s="30" customFormat="1" x14ac:dyDescent="0.25">
      <c r="E671" s="511"/>
      <c r="F671" s="511"/>
      <c r="G671" s="512"/>
      <c r="H671" s="512"/>
      <c r="I671" s="686"/>
      <c r="J671" s="524"/>
      <c r="K671" s="693"/>
      <c r="L671" s="511"/>
      <c r="M671" s="511"/>
      <c r="N671" s="525"/>
    </row>
    <row r="672" spans="5:14" s="30" customFormat="1" x14ac:dyDescent="0.25">
      <c r="E672" s="511"/>
      <c r="F672" s="511"/>
      <c r="G672" s="512"/>
      <c r="H672" s="512"/>
      <c r="I672" s="686"/>
      <c r="J672" s="524"/>
      <c r="K672" s="693"/>
      <c r="L672" s="511"/>
      <c r="M672" s="511"/>
      <c r="N672" s="525"/>
    </row>
    <row r="673" spans="5:14" s="30" customFormat="1" x14ac:dyDescent="0.25">
      <c r="E673" s="511"/>
      <c r="F673" s="511"/>
      <c r="G673" s="512"/>
      <c r="H673" s="512"/>
      <c r="I673" s="686"/>
      <c r="J673" s="524"/>
      <c r="K673" s="693"/>
      <c r="L673" s="511"/>
      <c r="M673" s="511"/>
      <c r="N673" s="525"/>
    </row>
    <row r="674" spans="5:14" s="30" customFormat="1" x14ac:dyDescent="0.25">
      <c r="E674" s="511"/>
      <c r="F674" s="511"/>
      <c r="G674" s="512"/>
      <c r="H674" s="512"/>
      <c r="I674" s="686"/>
      <c r="J674" s="524"/>
      <c r="K674" s="693"/>
      <c r="L674" s="511"/>
      <c r="M674" s="511"/>
      <c r="N674" s="525"/>
    </row>
    <row r="675" spans="5:14" s="30" customFormat="1" x14ac:dyDescent="0.25">
      <c r="E675" s="511"/>
      <c r="F675" s="511"/>
      <c r="G675" s="512"/>
      <c r="H675" s="512"/>
      <c r="I675" s="686"/>
      <c r="J675" s="524"/>
      <c r="K675" s="693"/>
      <c r="L675" s="511"/>
      <c r="M675" s="511"/>
      <c r="N675" s="525"/>
    </row>
    <row r="676" spans="5:14" s="30" customFormat="1" x14ac:dyDescent="0.25">
      <c r="E676" s="511"/>
      <c r="F676" s="511"/>
      <c r="G676" s="512"/>
      <c r="H676" s="512"/>
      <c r="I676" s="686"/>
      <c r="J676" s="524"/>
      <c r="K676" s="693"/>
      <c r="L676" s="511"/>
      <c r="M676" s="511"/>
      <c r="N676" s="525"/>
    </row>
    <row r="677" spans="5:14" s="30" customFormat="1" x14ac:dyDescent="0.25">
      <c r="E677" s="511"/>
      <c r="F677" s="511"/>
      <c r="G677" s="512"/>
      <c r="H677" s="512"/>
      <c r="I677" s="686"/>
      <c r="J677" s="524"/>
      <c r="K677" s="693"/>
      <c r="L677" s="511"/>
      <c r="M677" s="511"/>
      <c r="N677" s="525"/>
    </row>
    <row r="678" spans="5:14" s="30" customFormat="1" x14ac:dyDescent="0.25">
      <c r="E678" s="511"/>
      <c r="F678" s="511"/>
      <c r="G678" s="512"/>
      <c r="H678" s="512"/>
      <c r="I678" s="686"/>
      <c r="J678" s="524"/>
      <c r="K678" s="693"/>
      <c r="L678" s="511"/>
      <c r="M678" s="511"/>
      <c r="N678" s="525"/>
    </row>
    <row r="679" spans="5:14" s="30" customFormat="1" x14ac:dyDescent="0.25">
      <c r="E679" s="511"/>
      <c r="F679" s="511"/>
      <c r="G679" s="512"/>
      <c r="H679" s="512"/>
      <c r="I679" s="686"/>
      <c r="J679" s="524"/>
      <c r="K679" s="693"/>
      <c r="L679" s="511"/>
      <c r="M679" s="511"/>
      <c r="N679" s="525"/>
    </row>
    <row r="680" spans="5:14" s="30" customFormat="1" x14ac:dyDescent="0.25">
      <c r="E680" s="511"/>
      <c r="F680" s="511"/>
      <c r="G680" s="512"/>
      <c r="H680" s="512"/>
      <c r="I680" s="686"/>
      <c r="J680" s="524"/>
      <c r="K680" s="693"/>
      <c r="L680" s="511"/>
      <c r="M680" s="511"/>
      <c r="N680" s="525"/>
    </row>
    <row r="681" spans="5:14" s="30" customFormat="1" x14ac:dyDescent="0.25">
      <c r="E681" s="511"/>
      <c r="F681" s="511"/>
      <c r="G681" s="512"/>
      <c r="H681" s="512"/>
      <c r="I681" s="686"/>
      <c r="J681" s="524"/>
      <c r="K681" s="693"/>
      <c r="L681" s="511"/>
      <c r="M681" s="511"/>
      <c r="N681" s="525"/>
    </row>
    <row r="682" spans="5:14" s="30" customFormat="1" x14ac:dyDescent="0.25">
      <c r="E682" s="511"/>
      <c r="F682" s="511"/>
      <c r="G682" s="512"/>
      <c r="H682" s="512"/>
      <c r="I682" s="686"/>
      <c r="J682" s="524"/>
      <c r="K682" s="693"/>
      <c r="L682" s="511"/>
      <c r="M682" s="511"/>
      <c r="N682" s="525"/>
    </row>
    <row r="683" spans="5:14" s="30" customFormat="1" x14ac:dyDescent="0.25">
      <c r="E683" s="511"/>
      <c r="F683" s="511"/>
      <c r="G683" s="512"/>
      <c r="H683" s="512"/>
      <c r="I683" s="686"/>
      <c r="J683" s="524"/>
      <c r="K683" s="693"/>
      <c r="L683" s="511"/>
      <c r="M683" s="511"/>
      <c r="N683" s="525"/>
    </row>
    <row r="684" spans="5:14" s="30" customFormat="1" x14ac:dyDescent="0.25">
      <c r="E684" s="511"/>
      <c r="F684" s="511"/>
      <c r="G684" s="512"/>
      <c r="H684" s="512"/>
      <c r="I684" s="686"/>
      <c r="J684" s="524"/>
      <c r="K684" s="693"/>
      <c r="L684" s="511"/>
      <c r="M684" s="511"/>
      <c r="N684" s="525"/>
    </row>
    <row r="685" spans="5:14" s="30" customFormat="1" x14ac:dyDescent="0.25">
      <c r="E685" s="511"/>
      <c r="F685" s="511"/>
      <c r="G685" s="512"/>
      <c r="H685" s="512"/>
      <c r="I685" s="686"/>
      <c r="J685" s="524"/>
      <c r="K685" s="693"/>
      <c r="L685" s="511"/>
      <c r="M685" s="511"/>
      <c r="N685" s="525"/>
    </row>
    <row r="686" spans="5:14" s="30" customFormat="1" x14ac:dyDescent="0.25">
      <c r="E686" s="511"/>
      <c r="F686" s="511"/>
      <c r="G686" s="512"/>
      <c r="H686" s="512"/>
      <c r="I686" s="686"/>
      <c r="J686" s="524"/>
      <c r="K686" s="693"/>
      <c r="L686" s="511"/>
      <c r="M686" s="511"/>
      <c r="N686" s="525"/>
    </row>
    <row r="687" spans="5:14" s="30" customFormat="1" x14ac:dyDescent="0.25">
      <c r="E687" s="511"/>
      <c r="F687" s="511"/>
      <c r="G687" s="512"/>
      <c r="H687" s="512"/>
      <c r="I687" s="686"/>
      <c r="J687" s="524"/>
      <c r="K687" s="693"/>
      <c r="L687" s="511"/>
      <c r="M687" s="511"/>
      <c r="N687" s="525"/>
    </row>
    <row r="688" spans="5:14" s="30" customFormat="1" x14ac:dyDescent="0.25">
      <c r="E688" s="511"/>
      <c r="F688" s="511"/>
      <c r="G688" s="512"/>
      <c r="H688" s="512"/>
      <c r="I688" s="686"/>
      <c r="J688" s="524"/>
      <c r="K688" s="693"/>
      <c r="L688" s="511"/>
      <c r="M688" s="511"/>
      <c r="N688" s="525"/>
    </row>
    <row r="689" spans="5:14" s="30" customFormat="1" x14ac:dyDescent="0.25">
      <c r="E689" s="511"/>
      <c r="F689" s="511"/>
      <c r="G689" s="512"/>
      <c r="H689" s="512"/>
      <c r="I689" s="686"/>
      <c r="J689" s="524"/>
      <c r="K689" s="693"/>
      <c r="L689" s="511"/>
      <c r="M689" s="511"/>
      <c r="N689" s="525"/>
    </row>
    <row r="690" spans="5:14" s="30" customFormat="1" x14ac:dyDescent="0.25">
      <c r="E690" s="511"/>
      <c r="F690" s="511"/>
      <c r="G690" s="512"/>
      <c r="H690" s="512"/>
      <c r="I690" s="686"/>
      <c r="J690" s="524"/>
      <c r="K690" s="693"/>
      <c r="L690" s="511"/>
      <c r="M690" s="511"/>
      <c r="N690" s="525"/>
    </row>
    <row r="691" spans="5:14" s="30" customFormat="1" x14ac:dyDescent="0.25">
      <c r="E691" s="511"/>
      <c r="F691" s="511"/>
      <c r="G691" s="512"/>
      <c r="H691" s="512"/>
      <c r="I691" s="686"/>
      <c r="J691" s="524"/>
      <c r="K691" s="693"/>
      <c r="L691" s="511"/>
      <c r="M691" s="511"/>
      <c r="N691" s="525"/>
    </row>
    <row r="692" spans="5:14" s="30" customFormat="1" x14ac:dyDescent="0.25">
      <c r="E692" s="511"/>
      <c r="F692" s="511"/>
      <c r="G692" s="512"/>
      <c r="H692" s="512"/>
      <c r="I692" s="686"/>
      <c r="J692" s="524"/>
      <c r="K692" s="693"/>
      <c r="L692" s="511"/>
      <c r="M692" s="511"/>
      <c r="N692" s="525"/>
    </row>
    <row r="693" spans="5:14" s="30" customFormat="1" x14ac:dyDescent="0.25">
      <c r="E693" s="511"/>
      <c r="F693" s="511"/>
      <c r="G693" s="512"/>
      <c r="H693" s="512"/>
      <c r="I693" s="686"/>
      <c r="J693" s="524"/>
      <c r="K693" s="693"/>
      <c r="L693" s="511"/>
      <c r="M693" s="511"/>
      <c r="N693" s="525"/>
    </row>
    <row r="694" spans="5:14" s="30" customFormat="1" x14ac:dyDescent="0.25">
      <c r="E694" s="511"/>
      <c r="F694" s="511"/>
      <c r="G694" s="512"/>
      <c r="H694" s="512"/>
      <c r="I694" s="686"/>
      <c r="J694" s="524"/>
      <c r="K694" s="693"/>
      <c r="L694" s="511"/>
      <c r="M694" s="511"/>
      <c r="N694" s="525"/>
    </row>
    <row r="695" spans="5:14" s="30" customFormat="1" x14ac:dyDescent="0.25">
      <c r="E695" s="511"/>
      <c r="F695" s="511"/>
      <c r="G695" s="512"/>
      <c r="H695" s="512"/>
      <c r="I695" s="686"/>
      <c r="J695" s="524"/>
      <c r="K695" s="693"/>
      <c r="L695" s="511"/>
      <c r="M695" s="511"/>
      <c r="N695" s="525"/>
    </row>
    <row r="696" spans="5:14" s="30" customFormat="1" x14ac:dyDescent="0.25">
      <c r="E696" s="511"/>
      <c r="F696" s="511"/>
      <c r="G696" s="512"/>
      <c r="H696" s="512"/>
      <c r="I696" s="686"/>
      <c r="J696" s="524"/>
      <c r="K696" s="693"/>
      <c r="L696" s="511"/>
      <c r="M696" s="511"/>
      <c r="N696" s="525"/>
    </row>
    <row r="697" spans="5:14" s="30" customFormat="1" x14ac:dyDescent="0.25">
      <c r="E697" s="511"/>
      <c r="F697" s="511"/>
      <c r="G697" s="512"/>
      <c r="H697" s="512"/>
      <c r="I697" s="686"/>
      <c r="J697" s="524"/>
      <c r="K697" s="693"/>
      <c r="L697" s="511"/>
      <c r="M697" s="511"/>
      <c r="N697" s="525"/>
    </row>
    <row r="698" spans="5:14" s="30" customFormat="1" x14ac:dyDescent="0.25">
      <c r="E698" s="511"/>
      <c r="F698" s="511"/>
      <c r="G698" s="512"/>
      <c r="H698" s="512"/>
      <c r="I698" s="686"/>
      <c r="J698" s="524"/>
      <c r="K698" s="693"/>
      <c r="L698" s="511"/>
      <c r="M698" s="511"/>
      <c r="N698" s="525"/>
    </row>
    <row r="699" spans="5:14" s="30" customFormat="1" x14ac:dyDescent="0.25">
      <c r="E699" s="511"/>
      <c r="F699" s="511"/>
      <c r="G699" s="512"/>
      <c r="H699" s="512"/>
      <c r="I699" s="686"/>
      <c r="J699" s="524"/>
      <c r="K699" s="693"/>
      <c r="L699" s="511"/>
      <c r="M699" s="511"/>
      <c r="N699" s="525"/>
    </row>
    <row r="700" spans="5:14" s="30" customFormat="1" x14ac:dyDescent="0.25">
      <c r="E700" s="511"/>
      <c r="F700" s="511"/>
      <c r="G700" s="512"/>
      <c r="H700" s="512"/>
      <c r="I700" s="686"/>
      <c r="J700" s="524"/>
      <c r="K700" s="693"/>
      <c r="L700" s="511"/>
      <c r="M700" s="511"/>
      <c r="N700" s="525"/>
    </row>
    <row r="701" spans="5:14" s="30" customFormat="1" x14ac:dyDescent="0.25">
      <c r="E701" s="511"/>
      <c r="F701" s="511"/>
      <c r="G701" s="512"/>
      <c r="H701" s="512"/>
      <c r="I701" s="686"/>
      <c r="J701" s="524"/>
      <c r="K701" s="693"/>
      <c r="L701" s="511"/>
      <c r="M701" s="511"/>
      <c r="N701" s="525"/>
    </row>
    <row r="702" spans="5:14" s="30" customFormat="1" x14ac:dyDescent="0.25">
      <c r="E702" s="511"/>
      <c r="F702" s="511"/>
      <c r="G702" s="512"/>
      <c r="H702" s="512"/>
      <c r="I702" s="686"/>
      <c r="J702" s="524"/>
      <c r="K702" s="693"/>
      <c r="L702" s="511"/>
      <c r="M702" s="511"/>
      <c r="N702" s="525"/>
    </row>
    <row r="703" spans="5:14" s="30" customFormat="1" x14ac:dyDescent="0.25">
      <c r="E703" s="511"/>
      <c r="F703" s="511"/>
      <c r="G703" s="512"/>
      <c r="H703" s="512"/>
      <c r="I703" s="686"/>
      <c r="J703" s="524"/>
      <c r="K703" s="693"/>
      <c r="L703" s="511"/>
      <c r="M703" s="511"/>
      <c r="N703" s="525"/>
    </row>
    <row r="704" spans="5:14" s="30" customFormat="1" x14ac:dyDescent="0.25">
      <c r="E704" s="511"/>
      <c r="F704" s="511"/>
      <c r="G704" s="512"/>
      <c r="H704" s="512"/>
      <c r="I704" s="686"/>
      <c r="J704" s="524"/>
      <c r="K704" s="693"/>
      <c r="L704" s="511"/>
      <c r="M704" s="511"/>
      <c r="N704" s="525"/>
    </row>
    <row r="705" spans="5:14" s="30" customFormat="1" x14ac:dyDescent="0.25">
      <c r="E705" s="511"/>
      <c r="F705" s="511"/>
      <c r="G705" s="512"/>
      <c r="H705" s="512"/>
      <c r="I705" s="686"/>
      <c r="J705" s="524"/>
      <c r="K705" s="693"/>
      <c r="L705" s="511"/>
      <c r="M705" s="511"/>
      <c r="N705" s="525"/>
    </row>
    <row r="706" spans="5:14" s="30" customFormat="1" x14ac:dyDescent="0.25">
      <c r="E706" s="511"/>
      <c r="F706" s="511"/>
      <c r="G706" s="512"/>
      <c r="H706" s="512"/>
      <c r="I706" s="686"/>
      <c r="J706" s="524"/>
      <c r="K706" s="693"/>
      <c r="L706" s="511"/>
      <c r="M706" s="511"/>
      <c r="N706" s="525"/>
    </row>
    <row r="707" spans="5:14" s="30" customFormat="1" x14ac:dyDescent="0.25">
      <c r="E707" s="511"/>
      <c r="F707" s="511"/>
      <c r="G707" s="512"/>
      <c r="H707" s="512"/>
      <c r="I707" s="686"/>
      <c r="J707" s="524"/>
      <c r="K707" s="693"/>
      <c r="L707" s="511"/>
      <c r="M707" s="511"/>
      <c r="N707" s="525"/>
    </row>
    <row r="708" spans="5:14" s="30" customFormat="1" x14ac:dyDescent="0.25">
      <c r="E708" s="511"/>
      <c r="F708" s="511"/>
      <c r="G708" s="512"/>
      <c r="H708" s="512"/>
      <c r="I708" s="686"/>
      <c r="J708" s="524"/>
      <c r="K708" s="693"/>
      <c r="L708" s="511"/>
      <c r="M708" s="511"/>
      <c r="N708" s="525"/>
    </row>
    <row r="709" spans="5:14" s="30" customFormat="1" x14ac:dyDescent="0.25">
      <c r="E709" s="511"/>
      <c r="F709" s="511"/>
      <c r="G709" s="512"/>
      <c r="H709" s="512"/>
      <c r="I709" s="686"/>
      <c r="J709" s="524"/>
      <c r="K709" s="693"/>
      <c r="L709" s="511"/>
      <c r="M709" s="511"/>
      <c r="N709" s="525"/>
    </row>
    <row r="710" spans="5:14" s="30" customFormat="1" x14ac:dyDescent="0.25">
      <c r="E710" s="511"/>
      <c r="F710" s="511"/>
      <c r="G710" s="512"/>
      <c r="H710" s="512"/>
      <c r="I710" s="686"/>
      <c r="J710" s="524"/>
      <c r="K710" s="693"/>
      <c r="L710" s="511"/>
      <c r="M710" s="511"/>
      <c r="N710" s="525"/>
    </row>
    <row r="711" spans="5:14" s="30" customFormat="1" x14ac:dyDescent="0.25">
      <c r="E711" s="511"/>
      <c r="F711" s="511"/>
      <c r="G711" s="512"/>
      <c r="H711" s="512"/>
      <c r="I711" s="686"/>
      <c r="J711" s="524"/>
      <c r="K711" s="693"/>
      <c r="L711" s="511"/>
      <c r="M711" s="511"/>
      <c r="N711" s="525"/>
    </row>
    <row r="712" spans="5:14" s="30" customFormat="1" x14ac:dyDescent="0.25">
      <c r="E712" s="511"/>
      <c r="F712" s="511"/>
      <c r="G712" s="512"/>
      <c r="H712" s="512"/>
      <c r="I712" s="686"/>
      <c r="J712" s="524"/>
      <c r="K712" s="693"/>
      <c r="L712" s="511"/>
      <c r="M712" s="511"/>
      <c r="N712" s="525"/>
    </row>
    <row r="713" spans="5:14" s="30" customFormat="1" x14ac:dyDescent="0.25">
      <c r="E713" s="511"/>
      <c r="F713" s="511"/>
      <c r="G713" s="512"/>
      <c r="H713" s="512"/>
      <c r="I713" s="686"/>
      <c r="J713" s="524"/>
      <c r="K713" s="693"/>
      <c r="L713" s="511"/>
      <c r="M713" s="511"/>
      <c r="N713" s="525"/>
    </row>
    <row r="714" spans="5:14" s="30" customFormat="1" x14ac:dyDescent="0.25">
      <c r="E714" s="511"/>
      <c r="F714" s="511"/>
      <c r="G714" s="512"/>
      <c r="H714" s="512"/>
      <c r="I714" s="686"/>
      <c r="J714" s="524"/>
      <c r="K714" s="693"/>
      <c r="L714" s="511"/>
      <c r="M714" s="511"/>
      <c r="N714" s="525"/>
    </row>
    <row r="715" spans="5:14" s="30" customFormat="1" x14ac:dyDescent="0.25">
      <c r="E715" s="511"/>
      <c r="F715" s="511"/>
      <c r="G715" s="512"/>
      <c r="H715" s="512"/>
      <c r="I715" s="686"/>
      <c r="J715" s="524"/>
      <c r="K715" s="693"/>
      <c r="L715" s="511"/>
      <c r="M715" s="511"/>
      <c r="N715" s="525"/>
    </row>
    <row r="716" spans="5:14" s="30" customFormat="1" x14ac:dyDescent="0.25">
      <c r="E716" s="511"/>
      <c r="F716" s="511"/>
      <c r="G716" s="512"/>
      <c r="H716" s="512"/>
      <c r="I716" s="686"/>
      <c r="J716" s="524"/>
      <c r="K716" s="693"/>
      <c r="L716" s="511"/>
      <c r="M716" s="511"/>
      <c r="N716" s="525"/>
    </row>
    <row r="717" spans="5:14" s="30" customFormat="1" x14ac:dyDescent="0.25">
      <c r="E717" s="511"/>
      <c r="F717" s="511"/>
      <c r="G717" s="512"/>
      <c r="H717" s="512"/>
      <c r="I717" s="686"/>
      <c r="J717" s="524"/>
      <c r="K717" s="693"/>
      <c r="L717" s="511"/>
      <c r="M717" s="511"/>
      <c r="N717" s="525"/>
    </row>
    <row r="718" spans="5:14" s="30" customFormat="1" x14ac:dyDescent="0.25">
      <c r="E718" s="511"/>
      <c r="F718" s="511"/>
      <c r="G718" s="512"/>
      <c r="H718" s="512"/>
      <c r="I718" s="686"/>
      <c r="J718" s="524"/>
      <c r="K718" s="693"/>
      <c r="L718" s="511"/>
      <c r="M718" s="511"/>
      <c r="N718" s="525"/>
    </row>
    <row r="719" spans="5:14" s="30" customFormat="1" x14ac:dyDescent="0.25">
      <c r="E719" s="511"/>
      <c r="F719" s="511"/>
      <c r="G719" s="512"/>
      <c r="H719" s="512"/>
      <c r="I719" s="686"/>
      <c r="J719" s="524"/>
      <c r="K719" s="693"/>
      <c r="L719" s="511"/>
      <c r="M719" s="511"/>
      <c r="N719" s="525"/>
    </row>
    <row r="720" spans="5:14" s="30" customFormat="1" x14ac:dyDescent="0.25">
      <c r="E720" s="511"/>
      <c r="F720" s="511"/>
      <c r="G720" s="512"/>
      <c r="H720" s="512"/>
      <c r="I720" s="686"/>
      <c r="J720" s="524"/>
      <c r="K720" s="693"/>
      <c r="L720" s="511"/>
      <c r="M720" s="511"/>
      <c r="N720" s="525"/>
    </row>
    <row r="721" spans="5:14" s="30" customFormat="1" x14ac:dyDescent="0.25">
      <c r="E721" s="511"/>
      <c r="F721" s="511"/>
      <c r="G721" s="512"/>
      <c r="H721" s="512"/>
      <c r="I721" s="686"/>
      <c r="J721" s="524"/>
      <c r="K721" s="693"/>
      <c r="L721" s="511"/>
      <c r="M721" s="511"/>
      <c r="N721" s="525"/>
    </row>
    <row r="722" spans="5:14" s="30" customFormat="1" x14ac:dyDescent="0.25">
      <c r="E722" s="511"/>
      <c r="F722" s="511"/>
      <c r="G722" s="512"/>
      <c r="H722" s="512"/>
      <c r="I722" s="686"/>
      <c r="J722" s="524"/>
      <c r="K722" s="693"/>
      <c r="L722" s="511"/>
      <c r="M722" s="511"/>
      <c r="N722" s="525"/>
    </row>
    <row r="723" spans="5:14" s="30" customFormat="1" x14ac:dyDescent="0.25">
      <c r="E723" s="511"/>
      <c r="F723" s="511"/>
      <c r="G723" s="512"/>
      <c r="H723" s="512"/>
      <c r="I723" s="686"/>
      <c r="J723" s="524"/>
      <c r="K723" s="693"/>
      <c r="L723" s="511"/>
      <c r="M723" s="511"/>
      <c r="N723" s="525"/>
    </row>
    <row r="724" spans="5:14" s="30" customFormat="1" x14ac:dyDescent="0.25">
      <c r="E724" s="511"/>
      <c r="F724" s="511"/>
      <c r="G724" s="512"/>
      <c r="H724" s="512"/>
      <c r="I724" s="686"/>
      <c r="J724" s="524"/>
      <c r="K724" s="693"/>
      <c r="L724" s="511"/>
      <c r="M724" s="511"/>
      <c r="N724" s="525"/>
    </row>
    <row r="725" spans="5:14" s="30" customFormat="1" x14ac:dyDescent="0.25">
      <c r="E725" s="511"/>
      <c r="F725" s="511"/>
      <c r="G725" s="512"/>
      <c r="H725" s="512"/>
      <c r="I725" s="686"/>
      <c r="J725" s="524"/>
      <c r="K725" s="693"/>
      <c r="L725" s="511"/>
      <c r="M725" s="511"/>
      <c r="N725" s="525"/>
    </row>
    <row r="726" spans="5:14" s="30" customFormat="1" x14ac:dyDescent="0.25">
      <c r="E726" s="511"/>
      <c r="F726" s="511"/>
      <c r="G726" s="512"/>
      <c r="H726" s="512"/>
      <c r="I726" s="686"/>
      <c r="J726" s="524"/>
      <c r="K726" s="693"/>
      <c r="L726" s="511"/>
      <c r="M726" s="511"/>
      <c r="N726" s="525"/>
    </row>
    <row r="727" spans="5:14" s="30" customFormat="1" x14ac:dyDescent="0.25">
      <c r="E727" s="511"/>
      <c r="F727" s="511"/>
      <c r="G727" s="512"/>
      <c r="H727" s="512"/>
      <c r="I727" s="686"/>
      <c r="J727" s="524"/>
      <c r="K727" s="693"/>
      <c r="L727" s="511"/>
      <c r="M727" s="511"/>
      <c r="N727" s="525"/>
    </row>
    <row r="728" spans="5:14" s="30" customFormat="1" x14ac:dyDescent="0.25">
      <c r="E728" s="511"/>
      <c r="F728" s="511"/>
      <c r="G728" s="512"/>
      <c r="H728" s="512"/>
      <c r="I728" s="686"/>
      <c r="J728" s="524"/>
      <c r="K728" s="693"/>
      <c r="L728" s="511"/>
      <c r="M728" s="511"/>
      <c r="N728" s="525"/>
    </row>
    <row r="729" spans="5:14" s="30" customFormat="1" x14ac:dyDescent="0.25">
      <c r="E729" s="511"/>
      <c r="F729" s="511"/>
      <c r="G729" s="512"/>
      <c r="H729" s="512"/>
      <c r="I729" s="686"/>
      <c r="J729" s="524"/>
      <c r="K729" s="693"/>
      <c r="L729" s="511"/>
      <c r="M729" s="511"/>
      <c r="N729" s="525"/>
    </row>
    <row r="730" spans="5:14" s="30" customFormat="1" x14ac:dyDescent="0.25">
      <c r="E730" s="511"/>
      <c r="F730" s="511"/>
      <c r="G730" s="512"/>
      <c r="H730" s="512"/>
      <c r="I730" s="686"/>
      <c r="J730" s="524"/>
      <c r="K730" s="693"/>
      <c r="L730" s="511"/>
      <c r="M730" s="511"/>
      <c r="N730" s="525"/>
    </row>
    <row r="731" spans="5:14" s="30" customFormat="1" x14ac:dyDescent="0.25">
      <c r="E731" s="511"/>
      <c r="F731" s="511"/>
      <c r="G731" s="512"/>
      <c r="H731" s="512"/>
      <c r="I731" s="686"/>
      <c r="J731" s="524"/>
      <c r="K731" s="693"/>
      <c r="L731" s="511"/>
      <c r="M731" s="511"/>
      <c r="N731" s="525"/>
    </row>
    <row r="732" spans="5:14" s="30" customFormat="1" x14ac:dyDescent="0.25">
      <c r="E732" s="511"/>
      <c r="F732" s="511"/>
      <c r="G732" s="512"/>
      <c r="H732" s="512"/>
      <c r="I732" s="686"/>
      <c r="J732" s="524"/>
      <c r="K732" s="693"/>
      <c r="L732" s="511"/>
      <c r="M732" s="511"/>
      <c r="N732" s="525"/>
    </row>
    <row r="733" spans="5:14" s="30" customFormat="1" x14ac:dyDescent="0.25">
      <c r="E733" s="511"/>
      <c r="F733" s="511"/>
      <c r="G733" s="512"/>
      <c r="H733" s="512"/>
      <c r="I733" s="686"/>
      <c r="J733" s="524"/>
      <c r="K733" s="693"/>
      <c r="L733" s="511"/>
      <c r="M733" s="511"/>
      <c r="N733" s="525"/>
    </row>
    <row r="734" spans="5:14" s="30" customFormat="1" x14ac:dyDescent="0.25">
      <c r="E734" s="511"/>
      <c r="F734" s="511"/>
      <c r="G734" s="512"/>
      <c r="H734" s="512"/>
      <c r="I734" s="686"/>
      <c r="J734" s="524"/>
      <c r="K734" s="693"/>
      <c r="L734" s="511"/>
      <c r="M734" s="511"/>
      <c r="N734" s="525"/>
    </row>
    <row r="735" spans="5:14" s="30" customFormat="1" x14ac:dyDescent="0.25">
      <c r="E735" s="511"/>
      <c r="F735" s="511"/>
      <c r="G735" s="512"/>
      <c r="H735" s="512"/>
      <c r="I735" s="686"/>
      <c r="J735" s="524"/>
      <c r="K735" s="693"/>
      <c r="L735" s="511"/>
      <c r="M735" s="511"/>
      <c r="N735" s="525"/>
    </row>
    <row r="736" spans="5:14" s="30" customFormat="1" x14ac:dyDescent="0.25">
      <c r="E736" s="511"/>
      <c r="F736" s="511"/>
      <c r="G736" s="512"/>
      <c r="H736" s="512"/>
      <c r="I736" s="686"/>
      <c r="J736" s="524"/>
      <c r="K736" s="693"/>
      <c r="L736" s="511"/>
      <c r="M736" s="511"/>
      <c r="N736" s="525"/>
    </row>
    <row r="737" spans="5:14" s="30" customFormat="1" x14ac:dyDescent="0.25">
      <c r="E737" s="511"/>
      <c r="F737" s="511"/>
      <c r="G737" s="512"/>
      <c r="H737" s="512"/>
      <c r="I737" s="686"/>
      <c r="J737" s="524"/>
      <c r="K737" s="693"/>
      <c r="L737" s="511"/>
      <c r="M737" s="511"/>
      <c r="N737" s="525"/>
    </row>
    <row r="738" spans="5:14" s="30" customFormat="1" x14ac:dyDescent="0.25">
      <c r="E738" s="511"/>
      <c r="F738" s="511"/>
      <c r="G738" s="512"/>
      <c r="H738" s="512"/>
      <c r="I738" s="686"/>
      <c r="J738" s="524"/>
      <c r="K738" s="693"/>
      <c r="L738" s="511"/>
      <c r="M738" s="511"/>
      <c r="N738" s="525"/>
    </row>
    <row r="739" spans="5:14" s="30" customFormat="1" x14ac:dyDescent="0.25">
      <c r="E739" s="511"/>
      <c r="F739" s="511"/>
      <c r="G739" s="512"/>
      <c r="H739" s="512"/>
      <c r="I739" s="686"/>
      <c r="J739" s="524"/>
      <c r="K739" s="693"/>
      <c r="L739" s="511"/>
      <c r="M739" s="511"/>
      <c r="N739" s="525"/>
    </row>
    <row r="740" spans="5:14" s="30" customFormat="1" x14ac:dyDescent="0.25">
      <c r="E740" s="511"/>
      <c r="F740" s="511"/>
      <c r="G740" s="512"/>
      <c r="H740" s="512"/>
      <c r="I740" s="686"/>
      <c r="J740" s="524"/>
      <c r="K740" s="693"/>
      <c r="L740" s="511"/>
      <c r="M740" s="511"/>
      <c r="N740" s="525"/>
    </row>
    <row r="741" spans="5:14" s="30" customFormat="1" x14ac:dyDescent="0.25">
      <c r="E741" s="511"/>
      <c r="F741" s="511"/>
      <c r="G741" s="512"/>
      <c r="H741" s="512"/>
      <c r="I741" s="686"/>
      <c r="J741" s="524"/>
      <c r="K741" s="693"/>
      <c r="L741" s="511"/>
      <c r="M741" s="511"/>
      <c r="N741" s="525"/>
    </row>
    <row r="742" spans="5:14" s="30" customFormat="1" x14ac:dyDescent="0.25">
      <c r="E742" s="511"/>
      <c r="F742" s="511"/>
      <c r="G742" s="512"/>
      <c r="H742" s="512"/>
      <c r="I742" s="686"/>
      <c r="J742" s="524"/>
      <c r="K742" s="693"/>
      <c r="L742" s="511"/>
      <c r="M742" s="511"/>
      <c r="N742" s="525"/>
    </row>
    <row r="743" spans="5:14" s="30" customFormat="1" x14ac:dyDescent="0.25">
      <c r="E743" s="511"/>
      <c r="F743" s="511"/>
      <c r="G743" s="512"/>
      <c r="H743" s="512"/>
      <c r="I743" s="686"/>
      <c r="J743" s="524"/>
      <c r="K743" s="693"/>
      <c r="L743" s="511"/>
      <c r="M743" s="511"/>
      <c r="N743" s="525"/>
    </row>
    <row r="744" spans="5:14" s="30" customFormat="1" x14ac:dyDescent="0.25">
      <c r="E744" s="511"/>
      <c r="F744" s="511"/>
      <c r="G744" s="512"/>
      <c r="H744" s="512"/>
      <c r="I744" s="686"/>
      <c r="J744" s="524"/>
      <c r="K744" s="693"/>
      <c r="L744" s="511"/>
      <c r="M744" s="511"/>
      <c r="N744" s="525"/>
    </row>
    <row r="745" spans="5:14" s="30" customFormat="1" x14ac:dyDescent="0.25">
      <c r="E745" s="511"/>
      <c r="F745" s="511"/>
      <c r="G745" s="512"/>
      <c r="H745" s="512"/>
      <c r="I745" s="686"/>
      <c r="J745" s="524"/>
      <c r="K745" s="693"/>
      <c r="L745" s="511"/>
      <c r="M745" s="511"/>
      <c r="N745" s="525"/>
    </row>
    <row r="746" spans="5:14" s="30" customFormat="1" x14ac:dyDescent="0.25">
      <c r="E746" s="511"/>
      <c r="F746" s="511"/>
      <c r="G746" s="512"/>
      <c r="H746" s="512"/>
      <c r="I746" s="686"/>
      <c r="J746" s="524"/>
      <c r="K746" s="693"/>
      <c r="L746" s="511"/>
      <c r="M746" s="511"/>
      <c r="N746" s="525"/>
    </row>
    <row r="747" spans="5:14" s="30" customFormat="1" x14ac:dyDescent="0.25">
      <c r="E747" s="511"/>
      <c r="F747" s="511"/>
      <c r="G747" s="512"/>
      <c r="H747" s="512"/>
      <c r="I747" s="686"/>
      <c r="J747" s="524"/>
      <c r="K747" s="693"/>
      <c r="L747" s="511"/>
      <c r="M747" s="511"/>
      <c r="N747" s="525"/>
    </row>
    <row r="748" spans="5:14" s="30" customFormat="1" x14ac:dyDescent="0.25">
      <c r="E748" s="511"/>
      <c r="F748" s="511"/>
      <c r="G748" s="512"/>
      <c r="H748" s="512"/>
      <c r="I748" s="686"/>
      <c r="J748" s="524"/>
      <c r="K748" s="693"/>
      <c r="L748" s="511"/>
      <c r="M748" s="511"/>
      <c r="N748" s="525"/>
    </row>
    <row r="749" spans="5:14" s="30" customFormat="1" x14ac:dyDescent="0.25">
      <c r="E749" s="511"/>
      <c r="F749" s="511"/>
      <c r="G749" s="512"/>
      <c r="H749" s="512"/>
      <c r="I749" s="686"/>
      <c r="J749" s="524"/>
      <c r="K749" s="693"/>
      <c r="L749" s="511"/>
      <c r="M749" s="511"/>
      <c r="N749" s="525"/>
    </row>
    <row r="750" spans="5:14" s="30" customFormat="1" x14ac:dyDescent="0.25">
      <c r="E750" s="511"/>
      <c r="F750" s="511"/>
      <c r="G750" s="512"/>
      <c r="H750" s="512"/>
      <c r="I750" s="686"/>
      <c r="J750" s="524"/>
      <c r="K750" s="693"/>
      <c r="L750" s="511"/>
      <c r="M750" s="511"/>
      <c r="N750" s="525"/>
    </row>
    <row r="751" spans="5:14" s="30" customFormat="1" x14ac:dyDescent="0.25">
      <c r="E751" s="511"/>
      <c r="F751" s="511"/>
      <c r="G751" s="512"/>
      <c r="H751" s="512"/>
      <c r="I751" s="686"/>
      <c r="J751" s="524"/>
      <c r="K751" s="693"/>
      <c r="L751" s="511"/>
      <c r="M751" s="511"/>
      <c r="N751" s="525"/>
    </row>
    <row r="752" spans="5:14" s="30" customFormat="1" x14ac:dyDescent="0.25">
      <c r="E752" s="511"/>
      <c r="F752" s="511"/>
      <c r="G752" s="512"/>
      <c r="H752" s="512"/>
      <c r="I752" s="686"/>
      <c r="J752" s="524"/>
      <c r="K752" s="693"/>
      <c r="L752" s="511"/>
      <c r="M752" s="511"/>
      <c r="N752" s="525"/>
    </row>
    <row r="753" spans="5:14" s="30" customFormat="1" x14ac:dyDescent="0.25">
      <c r="E753" s="511"/>
      <c r="F753" s="511"/>
      <c r="G753" s="512"/>
      <c r="H753" s="512"/>
      <c r="I753" s="686"/>
      <c r="J753" s="524"/>
      <c r="K753" s="693"/>
      <c r="L753" s="511"/>
      <c r="M753" s="511"/>
      <c r="N753" s="525"/>
    </row>
    <row r="754" spans="5:14" s="30" customFormat="1" x14ac:dyDescent="0.25">
      <c r="E754" s="511"/>
      <c r="F754" s="511"/>
      <c r="G754" s="512"/>
      <c r="H754" s="512"/>
      <c r="I754" s="686"/>
      <c r="J754" s="524"/>
      <c r="K754" s="693"/>
      <c r="L754" s="511"/>
      <c r="M754" s="511"/>
      <c r="N754" s="525"/>
    </row>
    <row r="755" spans="5:14" s="30" customFormat="1" x14ac:dyDescent="0.25">
      <c r="E755" s="511"/>
      <c r="F755" s="511"/>
      <c r="G755" s="512"/>
      <c r="H755" s="512"/>
      <c r="I755" s="686"/>
      <c r="J755" s="524"/>
      <c r="K755" s="693"/>
      <c r="L755" s="511"/>
      <c r="M755" s="511"/>
      <c r="N755" s="525"/>
    </row>
    <row r="756" spans="5:14" s="30" customFormat="1" x14ac:dyDescent="0.25">
      <c r="E756" s="511"/>
      <c r="F756" s="511"/>
      <c r="G756" s="512"/>
      <c r="H756" s="512"/>
      <c r="I756" s="686"/>
      <c r="J756" s="524"/>
      <c r="K756" s="693"/>
      <c r="L756" s="511"/>
      <c r="M756" s="511"/>
      <c r="N756" s="525"/>
    </row>
    <row r="757" spans="5:14" s="30" customFormat="1" x14ac:dyDescent="0.25">
      <c r="E757" s="511"/>
      <c r="F757" s="511"/>
      <c r="G757" s="512"/>
      <c r="H757" s="512"/>
      <c r="I757" s="686"/>
      <c r="J757" s="524"/>
      <c r="K757" s="693"/>
      <c r="L757" s="511"/>
      <c r="M757" s="511"/>
      <c r="N757" s="525"/>
    </row>
    <row r="758" spans="5:14" s="30" customFormat="1" x14ac:dyDescent="0.25">
      <c r="E758" s="511"/>
      <c r="F758" s="511"/>
      <c r="G758" s="512"/>
      <c r="H758" s="512"/>
      <c r="I758" s="686"/>
      <c r="J758" s="524"/>
      <c r="K758" s="693"/>
      <c r="L758" s="511"/>
      <c r="M758" s="511"/>
      <c r="N758" s="525"/>
    </row>
    <row r="759" spans="5:14" s="30" customFormat="1" x14ac:dyDescent="0.25">
      <c r="E759" s="511"/>
      <c r="F759" s="511"/>
      <c r="G759" s="512"/>
      <c r="H759" s="512"/>
      <c r="I759" s="686"/>
      <c r="J759" s="524"/>
      <c r="K759" s="693"/>
      <c r="L759" s="511"/>
      <c r="M759" s="511"/>
      <c r="N759" s="525"/>
    </row>
    <row r="760" spans="5:14" s="30" customFormat="1" x14ac:dyDescent="0.25">
      <c r="E760" s="511"/>
      <c r="F760" s="511"/>
      <c r="G760" s="512"/>
      <c r="H760" s="512"/>
      <c r="I760" s="686"/>
      <c r="J760" s="524"/>
      <c r="K760" s="693"/>
      <c r="L760" s="511"/>
      <c r="M760" s="511"/>
      <c r="N760" s="525"/>
    </row>
    <row r="761" spans="5:14" s="30" customFormat="1" x14ac:dyDescent="0.25">
      <c r="E761" s="511"/>
      <c r="F761" s="511"/>
      <c r="G761" s="512"/>
      <c r="H761" s="512"/>
      <c r="I761" s="686"/>
      <c r="J761" s="524"/>
      <c r="K761" s="693"/>
      <c r="L761" s="511"/>
      <c r="M761" s="511"/>
      <c r="N761" s="525"/>
    </row>
    <row r="762" spans="5:14" s="30" customFormat="1" x14ac:dyDescent="0.25">
      <c r="E762" s="511"/>
      <c r="F762" s="511"/>
      <c r="G762" s="512"/>
      <c r="H762" s="512"/>
      <c r="I762" s="686"/>
      <c r="J762" s="524"/>
      <c r="K762" s="693"/>
      <c r="L762" s="511"/>
      <c r="M762" s="511"/>
      <c r="N762" s="525"/>
    </row>
    <row r="763" spans="5:14" s="30" customFormat="1" x14ac:dyDescent="0.25">
      <c r="E763" s="511"/>
      <c r="F763" s="511"/>
      <c r="G763" s="512"/>
      <c r="H763" s="512"/>
      <c r="I763" s="686"/>
      <c r="J763" s="524"/>
      <c r="K763" s="693"/>
      <c r="L763" s="511"/>
      <c r="M763" s="511"/>
      <c r="N763" s="525"/>
    </row>
    <row r="764" spans="5:14" s="30" customFormat="1" x14ac:dyDescent="0.25">
      <c r="E764" s="511"/>
      <c r="F764" s="511"/>
      <c r="G764" s="512"/>
      <c r="H764" s="512"/>
      <c r="I764" s="686"/>
      <c r="J764" s="524"/>
      <c r="K764" s="693"/>
      <c r="L764" s="511"/>
      <c r="M764" s="511"/>
      <c r="N764" s="525"/>
    </row>
    <row r="765" spans="5:14" s="30" customFormat="1" x14ac:dyDescent="0.25">
      <c r="E765" s="511"/>
      <c r="F765" s="511"/>
      <c r="G765" s="512"/>
      <c r="H765" s="512"/>
      <c r="I765" s="686"/>
      <c r="J765" s="524"/>
      <c r="K765" s="693"/>
      <c r="L765" s="511"/>
      <c r="M765" s="511"/>
      <c r="N765" s="525"/>
    </row>
    <row r="766" spans="5:14" s="30" customFormat="1" x14ac:dyDescent="0.25">
      <c r="E766" s="511"/>
      <c r="F766" s="511"/>
      <c r="G766" s="512"/>
      <c r="H766" s="512"/>
      <c r="I766" s="686"/>
      <c r="J766" s="524"/>
      <c r="K766" s="693"/>
      <c r="L766" s="511"/>
      <c r="M766" s="511"/>
      <c r="N766" s="525"/>
    </row>
    <row r="767" spans="5:14" s="30" customFormat="1" x14ac:dyDescent="0.25">
      <c r="E767" s="511"/>
      <c r="F767" s="511"/>
      <c r="G767" s="512"/>
      <c r="H767" s="512"/>
      <c r="I767" s="686"/>
      <c r="J767" s="524"/>
      <c r="K767" s="693"/>
      <c r="L767" s="511"/>
      <c r="M767" s="511"/>
      <c r="N767" s="525"/>
    </row>
    <row r="768" spans="5:14" s="30" customFormat="1" x14ac:dyDescent="0.25">
      <c r="E768" s="511"/>
      <c r="F768" s="511"/>
      <c r="G768" s="512"/>
      <c r="H768" s="512"/>
      <c r="I768" s="686"/>
      <c r="J768" s="524"/>
      <c r="K768" s="693"/>
      <c r="L768" s="511"/>
      <c r="M768" s="511"/>
      <c r="N768" s="525"/>
    </row>
    <row r="769" spans="5:14" s="30" customFormat="1" x14ac:dyDescent="0.25">
      <c r="E769" s="511"/>
      <c r="F769" s="511"/>
      <c r="G769" s="512"/>
      <c r="H769" s="512"/>
      <c r="I769" s="686"/>
      <c r="J769" s="524"/>
      <c r="K769" s="693"/>
      <c r="L769" s="511"/>
      <c r="M769" s="511"/>
      <c r="N769" s="525"/>
    </row>
    <row r="770" spans="5:14" s="30" customFormat="1" x14ac:dyDescent="0.25">
      <c r="E770" s="511"/>
      <c r="F770" s="511"/>
      <c r="G770" s="512"/>
      <c r="H770" s="512"/>
      <c r="I770" s="686"/>
      <c r="J770" s="524"/>
      <c r="K770" s="693"/>
      <c r="L770" s="511"/>
      <c r="M770" s="511"/>
      <c r="N770" s="525"/>
    </row>
    <row r="771" spans="5:14" s="30" customFormat="1" x14ac:dyDescent="0.25">
      <c r="E771" s="511"/>
      <c r="F771" s="511"/>
      <c r="G771" s="512"/>
      <c r="H771" s="512"/>
      <c r="I771" s="686"/>
      <c r="J771" s="524"/>
      <c r="K771" s="693"/>
      <c r="L771" s="511"/>
      <c r="M771" s="511"/>
      <c r="N771" s="525"/>
    </row>
    <row r="772" spans="5:14" s="30" customFormat="1" x14ac:dyDescent="0.25">
      <c r="E772" s="511"/>
      <c r="F772" s="511"/>
      <c r="G772" s="512"/>
      <c r="H772" s="512"/>
      <c r="I772" s="686"/>
      <c r="J772" s="524"/>
      <c r="K772" s="693"/>
      <c r="L772" s="511"/>
      <c r="M772" s="511"/>
      <c r="N772" s="525"/>
    </row>
    <row r="773" spans="5:14" s="30" customFormat="1" x14ac:dyDescent="0.25">
      <c r="E773" s="511"/>
      <c r="F773" s="511"/>
      <c r="G773" s="512"/>
      <c r="H773" s="512"/>
      <c r="I773" s="686"/>
      <c r="J773" s="524"/>
      <c r="K773" s="693"/>
      <c r="L773" s="511"/>
      <c r="M773" s="511"/>
      <c r="N773" s="525"/>
    </row>
    <row r="774" spans="5:14" s="30" customFormat="1" x14ac:dyDescent="0.25">
      <c r="E774" s="511"/>
      <c r="F774" s="511"/>
      <c r="G774" s="512"/>
      <c r="H774" s="512"/>
      <c r="I774" s="686"/>
      <c r="J774" s="524"/>
      <c r="K774" s="693"/>
      <c r="L774" s="511"/>
      <c r="M774" s="511"/>
      <c r="N774" s="525"/>
    </row>
    <row r="775" spans="5:14" s="30" customFormat="1" x14ac:dyDescent="0.25">
      <c r="E775" s="511"/>
      <c r="F775" s="511"/>
      <c r="G775" s="512"/>
      <c r="H775" s="512"/>
      <c r="I775" s="686"/>
      <c r="J775" s="524"/>
      <c r="K775" s="693"/>
      <c r="L775" s="511"/>
      <c r="M775" s="511"/>
      <c r="N775" s="525"/>
    </row>
    <row r="776" spans="5:14" s="30" customFormat="1" x14ac:dyDescent="0.25">
      <c r="E776" s="511"/>
      <c r="F776" s="511"/>
      <c r="G776" s="512"/>
      <c r="H776" s="512"/>
      <c r="I776" s="686"/>
      <c r="J776" s="524"/>
      <c r="K776" s="693"/>
      <c r="L776" s="511"/>
      <c r="M776" s="511"/>
      <c r="N776" s="525"/>
    </row>
    <row r="777" spans="5:14" s="30" customFormat="1" x14ac:dyDescent="0.25">
      <c r="E777" s="511"/>
      <c r="F777" s="511"/>
      <c r="G777" s="512"/>
      <c r="H777" s="512"/>
      <c r="I777" s="686"/>
      <c r="J777" s="524"/>
      <c r="K777" s="693"/>
      <c r="L777" s="511"/>
      <c r="M777" s="511"/>
      <c r="N777" s="525"/>
    </row>
    <row r="778" spans="5:14" s="30" customFormat="1" x14ac:dyDescent="0.25">
      <c r="E778" s="511"/>
      <c r="F778" s="511"/>
      <c r="G778" s="512"/>
      <c r="H778" s="512"/>
      <c r="I778" s="686"/>
      <c r="J778" s="524"/>
      <c r="K778" s="693"/>
      <c r="L778" s="511"/>
      <c r="M778" s="511"/>
      <c r="N778" s="525"/>
    </row>
    <row r="779" spans="5:14" s="30" customFormat="1" x14ac:dyDescent="0.25">
      <c r="E779" s="511"/>
      <c r="F779" s="511"/>
      <c r="G779" s="512"/>
      <c r="H779" s="512"/>
      <c r="I779" s="686"/>
      <c r="J779" s="524"/>
      <c r="K779" s="693"/>
      <c r="L779" s="511"/>
      <c r="M779" s="511"/>
      <c r="N779" s="525"/>
    </row>
    <row r="780" spans="5:14" s="30" customFormat="1" x14ac:dyDescent="0.25">
      <c r="E780" s="511"/>
      <c r="F780" s="511"/>
      <c r="G780" s="512"/>
      <c r="H780" s="512"/>
      <c r="I780" s="686"/>
      <c r="J780" s="524"/>
      <c r="K780" s="693"/>
      <c r="L780" s="511"/>
      <c r="M780" s="511"/>
      <c r="N780" s="525"/>
    </row>
    <row r="781" spans="5:14" s="30" customFormat="1" x14ac:dyDescent="0.25">
      <c r="E781" s="511"/>
      <c r="F781" s="511"/>
      <c r="G781" s="512"/>
      <c r="H781" s="512"/>
      <c r="I781" s="686"/>
      <c r="J781" s="524"/>
      <c r="K781" s="693"/>
      <c r="L781" s="511"/>
      <c r="M781" s="511"/>
      <c r="N781" s="525"/>
    </row>
    <row r="782" spans="5:14" s="30" customFormat="1" x14ac:dyDescent="0.25">
      <c r="E782" s="511"/>
      <c r="F782" s="511"/>
      <c r="G782" s="512"/>
      <c r="H782" s="512"/>
      <c r="I782" s="686"/>
      <c r="J782" s="524"/>
      <c r="K782" s="693"/>
      <c r="L782" s="511"/>
      <c r="M782" s="511"/>
      <c r="N782" s="525"/>
    </row>
    <row r="783" spans="5:14" s="30" customFormat="1" x14ac:dyDescent="0.25">
      <c r="E783" s="511"/>
      <c r="F783" s="511"/>
      <c r="G783" s="512"/>
      <c r="H783" s="512"/>
      <c r="I783" s="686"/>
      <c r="J783" s="524"/>
      <c r="K783" s="693"/>
      <c r="L783" s="511"/>
      <c r="M783" s="511"/>
      <c r="N783" s="525"/>
    </row>
    <row r="784" spans="5:14" s="30" customFormat="1" x14ac:dyDescent="0.25">
      <c r="E784" s="511"/>
      <c r="F784" s="511"/>
      <c r="G784" s="512"/>
      <c r="H784" s="512"/>
      <c r="I784" s="686"/>
      <c r="J784" s="524"/>
      <c r="K784" s="693"/>
      <c r="L784" s="511"/>
      <c r="M784" s="511"/>
      <c r="N784" s="525"/>
    </row>
    <row r="785" spans="5:14" s="30" customFormat="1" x14ac:dyDescent="0.25">
      <c r="E785" s="511"/>
      <c r="F785" s="511"/>
      <c r="G785" s="512"/>
      <c r="H785" s="512"/>
      <c r="I785" s="686"/>
      <c r="J785" s="524"/>
      <c r="K785" s="693"/>
      <c r="L785" s="511"/>
      <c r="M785" s="511"/>
      <c r="N785" s="525"/>
    </row>
    <row r="786" spans="5:14" s="30" customFormat="1" x14ac:dyDescent="0.25">
      <c r="E786" s="511"/>
      <c r="F786" s="511"/>
      <c r="G786" s="512"/>
      <c r="H786" s="512"/>
      <c r="I786" s="686"/>
      <c r="J786" s="524"/>
      <c r="K786" s="693"/>
      <c r="L786" s="511"/>
      <c r="M786" s="511"/>
      <c r="N786" s="525"/>
    </row>
    <row r="787" spans="5:14" s="30" customFormat="1" x14ac:dyDescent="0.25">
      <c r="E787" s="511"/>
      <c r="F787" s="511"/>
      <c r="G787" s="512"/>
      <c r="H787" s="512"/>
      <c r="I787" s="686"/>
      <c r="J787" s="524"/>
      <c r="K787" s="693"/>
      <c r="L787" s="511"/>
      <c r="M787" s="511"/>
      <c r="N787" s="525"/>
    </row>
    <row r="788" spans="5:14" s="30" customFormat="1" x14ac:dyDescent="0.25">
      <c r="E788" s="511"/>
      <c r="F788" s="511"/>
      <c r="G788" s="512"/>
      <c r="H788" s="512"/>
      <c r="I788" s="686"/>
      <c r="J788" s="524"/>
      <c r="K788" s="693"/>
      <c r="L788" s="511"/>
      <c r="M788" s="511"/>
      <c r="N788" s="525"/>
    </row>
    <row r="789" spans="5:14" s="30" customFormat="1" x14ac:dyDescent="0.25">
      <c r="E789" s="511"/>
      <c r="F789" s="511"/>
      <c r="G789" s="512"/>
      <c r="H789" s="512"/>
      <c r="I789" s="686"/>
      <c r="J789" s="524"/>
      <c r="K789" s="693"/>
      <c r="L789" s="511"/>
      <c r="M789" s="511"/>
      <c r="N789" s="525"/>
    </row>
    <row r="790" spans="5:14" s="30" customFormat="1" x14ac:dyDescent="0.25">
      <c r="E790" s="511"/>
      <c r="F790" s="511"/>
      <c r="G790" s="512"/>
      <c r="H790" s="512"/>
      <c r="I790" s="686"/>
      <c r="J790" s="524"/>
      <c r="K790" s="693"/>
      <c r="L790" s="511"/>
      <c r="M790" s="511"/>
      <c r="N790" s="525"/>
    </row>
    <row r="791" spans="5:14" s="30" customFormat="1" x14ac:dyDescent="0.25">
      <c r="E791" s="511"/>
      <c r="F791" s="511"/>
      <c r="G791" s="512"/>
      <c r="H791" s="512"/>
      <c r="I791" s="686"/>
      <c r="J791" s="524"/>
      <c r="K791" s="693"/>
      <c r="L791" s="511"/>
      <c r="M791" s="511"/>
      <c r="N791" s="525"/>
    </row>
    <row r="792" spans="5:14" s="30" customFormat="1" x14ac:dyDescent="0.25">
      <c r="E792" s="511"/>
      <c r="F792" s="511"/>
      <c r="G792" s="512"/>
      <c r="H792" s="512"/>
      <c r="I792" s="686"/>
      <c r="J792" s="524"/>
      <c r="K792" s="693"/>
      <c r="L792" s="511"/>
      <c r="M792" s="511"/>
      <c r="N792" s="525"/>
    </row>
    <row r="793" spans="5:14" s="30" customFormat="1" x14ac:dyDescent="0.25">
      <c r="E793" s="511"/>
      <c r="F793" s="511"/>
      <c r="G793" s="512"/>
      <c r="H793" s="512"/>
      <c r="I793" s="686"/>
      <c r="J793" s="524"/>
      <c r="K793" s="693"/>
      <c r="L793" s="511"/>
      <c r="M793" s="511"/>
      <c r="N793" s="525"/>
    </row>
    <row r="794" spans="5:14" s="30" customFormat="1" x14ac:dyDescent="0.25">
      <c r="E794" s="511"/>
      <c r="F794" s="511"/>
      <c r="G794" s="512"/>
      <c r="H794" s="512"/>
      <c r="I794" s="686"/>
      <c r="J794" s="524"/>
      <c r="K794" s="693"/>
      <c r="L794" s="511"/>
      <c r="M794" s="511"/>
      <c r="N794" s="525"/>
    </row>
    <row r="795" spans="5:14" s="30" customFormat="1" x14ac:dyDescent="0.25">
      <c r="E795" s="511"/>
      <c r="F795" s="511"/>
      <c r="G795" s="512"/>
      <c r="H795" s="512"/>
      <c r="I795" s="686"/>
      <c r="J795" s="524"/>
      <c r="K795" s="693"/>
      <c r="L795" s="511"/>
      <c r="M795" s="511"/>
      <c r="N795" s="525"/>
    </row>
    <row r="796" spans="5:14" s="30" customFormat="1" x14ac:dyDescent="0.25">
      <c r="E796" s="511"/>
      <c r="F796" s="511"/>
      <c r="G796" s="512"/>
      <c r="H796" s="512"/>
      <c r="I796" s="686"/>
      <c r="J796" s="524"/>
      <c r="K796" s="693"/>
      <c r="L796" s="511"/>
      <c r="M796" s="511"/>
      <c r="N796" s="525"/>
    </row>
    <row r="797" spans="5:14" s="30" customFormat="1" x14ac:dyDescent="0.25">
      <c r="E797" s="511"/>
      <c r="F797" s="511"/>
      <c r="G797" s="512"/>
      <c r="H797" s="512"/>
      <c r="I797" s="686"/>
      <c r="J797" s="524"/>
      <c r="K797" s="693"/>
      <c r="L797" s="511"/>
      <c r="M797" s="511"/>
      <c r="N797" s="525"/>
    </row>
    <row r="798" spans="5:14" s="30" customFormat="1" x14ac:dyDescent="0.25">
      <c r="E798" s="511"/>
      <c r="F798" s="511"/>
      <c r="G798" s="512"/>
      <c r="H798" s="512"/>
      <c r="I798" s="686"/>
      <c r="J798" s="524"/>
      <c r="K798" s="693"/>
      <c r="L798" s="511"/>
      <c r="M798" s="511"/>
      <c r="N798" s="525"/>
    </row>
    <row r="799" spans="5:14" s="30" customFormat="1" x14ac:dyDescent="0.25">
      <c r="E799" s="511"/>
      <c r="F799" s="511"/>
      <c r="G799" s="512"/>
      <c r="H799" s="512"/>
      <c r="I799" s="686"/>
      <c r="J799" s="524"/>
      <c r="K799" s="693"/>
      <c r="L799" s="511"/>
      <c r="M799" s="511"/>
      <c r="N799" s="525"/>
    </row>
    <row r="800" spans="5:14" s="30" customFormat="1" x14ac:dyDescent="0.25">
      <c r="E800" s="511"/>
      <c r="F800" s="511"/>
      <c r="G800" s="512"/>
      <c r="H800" s="512"/>
      <c r="I800" s="686"/>
      <c r="J800" s="524"/>
      <c r="K800" s="693"/>
      <c r="L800" s="511"/>
      <c r="M800" s="511"/>
      <c r="N800" s="525"/>
    </row>
    <row r="801" spans="5:14" s="30" customFormat="1" x14ac:dyDescent="0.25">
      <c r="E801" s="511"/>
      <c r="F801" s="511"/>
      <c r="G801" s="512"/>
      <c r="H801" s="512"/>
      <c r="I801" s="686"/>
      <c r="J801" s="524"/>
      <c r="K801" s="693"/>
      <c r="L801" s="511"/>
      <c r="M801" s="511"/>
      <c r="N801" s="525"/>
    </row>
    <row r="802" spans="5:14" s="30" customFormat="1" x14ac:dyDescent="0.25">
      <c r="E802" s="511"/>
      <c r="F802" s="511"/>
      <c r="G802" s="512"/>
      <c r="H802" s="512"/>
      <c r="I802" s="686"/>
      <c r="J802" s="524"/>
      <c r="K802" s="693"/>
      <c r="L802" s="511"/>
      <c r="M802" s="511"/>
      <c r="N802" s="525"/>
    </row>
    <row r="803" spans="5:14" s="30" customFormat="1" x14ac:dyDescent="0.25">
      <c r="E803" s="511"/>
      <c r="F803" s="511"/>
      <c r="G803" s="512"/>
      <c r="H803" s="512"/>
      <c r="I803" s="686"/>
      <c r="J803" s="524"/>
      <c r="K803" s="693"/>
      <c r="L803" s="511"/>
      <c r="M803" s="511"/>
      <c r="N803" s="525"/>
    </row>
    <row r="804" spans="5:14" s="30" customFormat="1" x14ac:dyDescent="0.25">
      <c r="E804" s="511"/>
      <c r="F804" s="511"/>
      <c r="G804" s="512"/>
      <c r="H804" s="512"/>
      <c r="I804" s="686"/>
      <c r="J804" s="524"/>
      <c r="K804" s="693"/>
      <c r="L804" s="511"/>
      <c r="M804" s="511"/>
      <c r="N804" s="525"/>
    </row>
    <row r="805" spans="5:14" s="30" customFormat="1" x14ac:dyDescent="0.25">
      <c r="E805" s="511"/>
      <c r="F805" s="511"/>
      <c r="G805" s="512"/>
      <c r="H805" s="512"/>
      <c r="I805" s="686"/>
      <c r="J805" s="524"/>
      <c r="K805" s="693"/>
      <c r="L805" s="511"/>
      <c r="M805" s="511"/>
      <c r="N805" s="525"/>
    </row>
    <row r="806" spans="5:14" s="30" customFormat="1" x14ac:dyDescent="0.25">
      <c r="E806" s="511"/>
      <c r="F806" s="511"/>
      <c r="G806" s="512"/>
      <c r="H806" s="512"/>
      <c r="I806" s="686"/>
      <c r="J806" s="524"/>
      <c r="K806" s="693"/>
      <c r="L806" s="511"/>
      <c r="M806" s="511"/>
      <c r="N806" s="525"/>
    </row>
    <row r="807" spans="5:14" s="30" customFormat="1" x14ac:dyDescent="0.25">
      <c r="E807" s="511"/>
      <c r="F807" s="511"/>
      <c r="G807" s="512"/>
      <c r="H807" s="512"/>
      <c r="I807" s="686"/>
      <c r="J807" s="524"/>
      <c r="K807" s="693"/>
      <c r="L807" s="511"/>
      <c r="M807" s="511"/>
      <c r="N807" s="525"/>
    </row>
    <row r="808" spans="5:14" s="30" customFormat="1" x14ac:dyDescent="0.25">
      <c r="E808" s="511"/>
      <c r="F808" s="511"/>
      <c r="G808" s="512"/>
      <c r="H808" s="512"/>
      <c r="I808" s="686"/>
      <c r="J808" s="524"/>
      <c r="K808" s="693"/>
      <c r="L808" s="511"/>
      <c r="M808" s="511"/>
      <c r="N808" s="525"/>
    </row>
    <row r="809" spans="5:14" s="30" customFormat="1" x14ac:dyDescent="0.25">
      <c r="E809" s="511"/>
      <c r="F809" s="511"/>
      <c r="G809" s="512"/>
      <c r="H809" s="512"/>
      <c r="I809" s="686"/>
      <c r="J809" s="524"/>
      <c r="K809" s="693"/>
      <c r="L809" s="511"/>
      <c r="M809" s="511"/>
      <c r="N809" s="525"/>
    </row>
    <row r="810" spans="5:14" s="30" customFormat="1" x14ac:dyDescent="0.25">
      <c r="E810" s="511"/>
      <c r="F810" s="511"/>
      <c r="G810" s="512"/>
      <c r="H810" s="512"/>
      <c r="I810" s="686"/>
      <c r="J810" s="524"/>
      <c r="K810" s="693"/>
      <c r="L810" s="511"/>
      <c r="M810" s="511"/>
      <c r="N810" s="525"/>
    </row>
    <row r="811" spans="5:14" s="30" customFormat="1" x14ac:dyDescent="0.25">
      <c r="E811" s="511"/>
      <c r="F811" s="511"/>
      <c r="G811" s="512"/>
      <c r="H811" s="512"/>
      <c r="I811" s="686"/>
      <c r="J811" s="524"/>
      <c r="K811" s="693"/>
      <c r="L811" s="511"/>
      <c r="M811" s="511"/>
      <c r="N811" s="525"/>
    </row>
    <row r="812" spans="5:14" s="30" customFormat="1" x14ac:dyDescent="0.25">
      <c r="E812" s="511"/>
      <c r="F812" s="511"/>
      <c r="G812" s="512"/>
      <c r="H812" s="512"/>
      <c r="I812" s="686"/>
      <c r="J812" s="524"/>
      <c r="K812" s="693"/>
      <c r="L812" s="511"/>
      <c r="M812" s="511"/>
      <c r="N812" s="525"/>
    </row>
    <row r="813" spans="5:14" s="30" customFormat="1" x14ac:dyDescent="0.25">
      <c r="E813" s="511"/>
      <c r="F813" s="511"/>
      <c r="G813" s="512"/>
      <c r="H813" s="512"/>
      <c r="I813" s="686"/>
      <c r="J813" s="524"/>
      <c r="K813" s="693"/>
      <c r="L813" s="511"/>
      <c r="M813" s="511"/>
      <c r="N813" s="525"/>
    </row>
    <row r="814" spans="5:14" s="30" customFormat="1" x14ac:dyDescent="0.25">
      <c r="E814" s="511"/>
      <c r="F814" s="511"/>
      <c r="G814" s="512"/>
      <c r="H814" s="512"/>
      <c r="I814" s="686"/>
      <c r="J814" s="524"/>
      <c r="K814" s="693"/>
      <c r="L814" s="511"/>
      <c r="M814" s="511"/>
      <c r="N814" s="525"/>
    </row>
    <row r="815" spans="5:14" s="30" customFormat="1" x14ac:dyDescent="0.25">
      <c r="E815" s="511"/>
      <c r="F815" s="511"/>
      <c r="G815" s="512"/>
      <c r="H815" s="512"/>
      <c r="I815" s="686"/>
      <c r="J815" s="524"/>
      <c r="K815" s="693"/>
      <c r="L815" s="511"/>
      <c r="M815" s="511"/>
      <c r="N815" s="525"/>
    </row>
    <row r="816" spans="5:14" s="30" customFormat="1" x14ac:dyDescent="0.25">
      <c r="E816" s="511"/>
      <c r="F816" s="511"/>
      <c r="G816" s="512"/>
      <c r="H816" s="512"/>
      <c r="I816" s="686"/>
      <c r="J816" s="524"/>
      <c r="K816" s="693"/>
      <c r="L816" s="511"/>
      <c r="M816" s="511"/>
      <c r="N816" s="525"/>
    </row>
    <row r="817" spans="5:14" s="30" customFormat="1" x14ac:dyDescent="0.25">
      <c r="E817" s="511"/>
      <c r="F817" s="511"/>
      <c r="G817" s="512"/>
      <c r="H817" s="512"/>
      <c r="I817" s="686"/>
      <c r="J817" s="524"/>
      <c r="K817" s="693"/>
      <c r="L817" s="511"/>
      <c r="M817" s="511"/>
      <c r="N817" s="525"/>
    </row>
    <row r="818" spans="5:14" s="30" customFormat="1" x14ac:dyDescent="0.25">
      <c r="E818" s="511"/>
      <c r="F818" s="511"/>
      <c r="G818" s="512"/>
      <c r="H818" s="512"/>
      <c r="I818" s="686"/>
      <c r="J818" s="524"/>
      <c r="K818" s="693"/>
      <c r="L818" s="511"/>
      <c r="M818" s="511"/>
      <c r="N818" s="525"/>
    </row>
    <row r="819" spans="5:14" s="30" customFormat="1" x14ac:dyDescent="0.25">
      <c r="E819" s="511"/>
      <c r="F819" s="511"/>
      <c r="G819" s="512"/>
      <c r="H819" s="512"/>
      <c r="I819" s="686"/>
      <c r="J819" s="524"/>
      <c r="K819" s="693"/>
      <c r="L819" s="511"/>
      <c r="M819" s="511"/>
      <c r="N819" s="525"/>
    </row>
    <row r="820" spans="5:14" s="30" customFormat="1" x14ac:dyDescent="0.25">
      <c r="E820" s="511"/>
      <c r="F820" s="511"/>
      <c r="G820" s="512"/>
      <c r="H820" s="512"/>
      <c r="I820" s="686"/>
      <c r="J820" s="524"/>
      <c r="K820" s="693"/>
      <c r="L820" s="511"/>
      <c r="M820" s="511"/>
      <c r="N820" s="525"/>
    </row>
    <row r="821" spans="5:14" s="30" customFormat="1" x14ac:dyDescent="0.25">
      <c r="E821" s="511"/>
      <c r="F821" s="511"/>
      <c r="G821" s="512"/>
      <c r="H821" s="512"/>
      <c r="I821" s="686"/>
      <c r="J821" s="524"/>
      <c r="K821" s="693"/>
      <c r="L821" s="511"/>
      <c r="M821" s="511"/>
      <c r="N821" s="525"/>
    </row>
    <row r="822" spans="5:14" s="30" customFormat="1" x14ac:dyDescent="0.25">
      <c r="E822" s="511"/>
      <c r="F822" s="511"/>
      <c r="G822" s="512"/>
      <c r="H822" s="512"/>
      <c r="I822" s="686"/>
      <c r="J822" s="524"/>
      <c r="K822" s="693"/>
      <c r="L822" s="511"/>
      <c r="M822" s="511"/>
      <c r="N822" s="525"/>
    </row>
    <row r="823" spans="5:14" s="30" customFormat="1" x14ac:dyDescent="0.25">
      <c r="E823" s="511"/>
      <c r="F823" s="511"/>
      <c r="G823" s="512"/>
      <c r="H823" s="512"/>
      <c r="I823" s="686"/>
      <c r="J823" s="524"/>
      <c r="K823" s="693"/>
      <c r="L823" s="511"/>
      <c r="M823" s="511"/>
      <c r="N823" s="525"/>
    </row>
    <row r="824" spans="5:14" s="30" customFormat="1" x14ac:dyDescent="0.25">
      <c r="E824" s="511"/>
      <c r="F824" s="511"/>
      <c r="G824" s="512"/>
      <c r="H824" s="512"/>
      <c r="I824" s="686"/>
      <c r="J824" s="524"/>
      <c r="K824" s="693"/>
      <c r="L824" s="511"/>
      <c r="M824" s="511"/>
      <c r="N824" s="525"/>
    </row>
    <row r="825" spans="5:14" s="30" customFormat="1" x14ac:dyDescent="0.25">
      <c r="E825" s="511"/>
      <c r="F825" s="511"/>
      <c r="G825" s="512"/>
      <c r="H825" s="512"/>
      <c r="I825" s="686"/>
      <c r="J825" s="524"/>
      <c r="K825" s="693"/>
      <c r="L825" s="511"/>
      <c r="M825" s="511"/>
      <c r="N825" s="525"/>
    </row>
    <row r="826" spans="5:14" s="30" customFormat="1" x14ac:dyDescent="0.25">
      <c r="E826" s="511"/>
      <c r="F826" s="511"/>
      <c r="G826" s="512"/>
      <c r="H826" s="512"/>
      <c r="I826" s="686"/>
      <c r="J826" s="524"/>
      <c r="K826" s="693"/>
      <c r="L826" s="511"/>
      <c r="M826" s="511"/>
      <c r="N826" s="525"/>
    </row>
    <row r="827" spans="5:14" s="30" customFormat="1" x14ac:dyDescent="0.25">
      <c r="E827" s="511"/>
      <c r="F827" s="511"/>
      <c r="G827" s="512"/>
      <c r="H827" s="512"/>
      <c r="I827" s="686"/>
      <c r="J827" s="524"/>
      <c r="K827" s="693"/>
      <c r="L827" s="511"/>
      <c r="M827" s="511"/>
      <c r="N827" s="525"/>
    </row>
    <row r="828" spans="5:14" s="30" customFormat="1" x14ac:dyDescent="0.25">
      <c r="E828" s="511"/>
      <c r="F828" s="511"/>
      <c r="G828" s="512"/>
      <c r="H828" s="512"/>
      <c r="I828" s="686"/>
      <c r="J828" s="524"/>
      <c r="K828" s="693"/>
      <c r="L828" s="511"/>
      <c r="M828" s="511"/>
      <c r="N828" s="525"/>
    </row>
    <row r="829" spans="5:14" s="30" customFormat="1" x14ac:dyDescent="0.25">
      <c r="E829" s="511"/>
      <c r="F829" s="511"/>
      <c r="G829" s="512"/>
      <c r="H829" s="512"/>
      <c r="I829" s="686"/>
      <c r="J829" s="524"/>
      <c r="K829" s="693"/>
      <c r="L829" s="511"/>
      <c r="M829" s="511"/>
      <c r="N829" s="525"/>
    </row>
    <row r="830" spans="5:14" s="30" customFormat="1" x14ac:dyDescent="0.25">
      <c r="E830" s="511"/>
      <c r="F830" s="511"/>
      <c r="G830" s="512"/>
      <c r="H830" s="512"/>
      <c r="I830" s="686"/>
      <c r="J830" s="524"/>
      <c r="K830" s="693"/>
      <c r="L830" s="511"/>
      <c r="M830" s="511"/>
      <c r="N830" s="525"/>
    </row>
    <row r="831" spans="5:14" s="30" customFormat="1" x14ac:dyDescent="0.25">
      <c r="E831" s="511"/>
      <c r="F831" s="511"/>
      <c r="G831" s="512"/>
      <c r="H831" s="512"/>
      <c r="I831" s="686"/>
      <c r="J831" s="524"/>
      <c r="K831" s="693"/>
      <c r="L831" s="511"/>
      <c r="M831" s="511"/>
      <c r="N831" s="525"/>
    </row>
    <row r="832" spans="5:14" s="30" customFormat="1" x14ac:dyDescent="0.25">
      <c r="E832" s="511"/>
      <c r="F832" s="511"/>
      <c r="G832" s="512"/>
      <c r="H832" s="512"/>
      <c r="I832" s="686"/>
      <c r="J832" s="524"/>
      <c r="K832" s="693"/>
      <c r="L832" s="511"/>
      <c r="M832" s="511"/>
      <c r="N832" s="525"/>
    </row>
    <row r="833" spans="5:14" s="30" customFormat="1" x14ac:dyDescent="0.25">
      <c r="E833" s="511"/>
      <c r="F833" s="511"/>
      <c r="G833" s="512"/>
      <c r="H833" s="512"/>
      <c r="I833" s="686"/>
      <c r="J833" s="524"/>
      <c r="K833" s="693"/>
      <c r="L833" s="511"/>
      <c r="M833" s="511"/>
      <c r="N833" s="525"/>
    </row>
    <row r="834" spans="5:14" s="30" customFormat="1" x14ac:dyDescent="0.25">
      <c r="E834" s="511"/>
      <c r="F834" s="511"/>
      <c r="G834" s="512"/>
      <c r="H834" s="512"/>
      <c r="I834" s="686"/>
      <c r="J834" s="524"/>
      <c r="K834" s="693"/>
      <c r="L834" s="511"/>
      <c r="M834" s="511"/>
      <c r="N834" s="525"/>
    </row>
    <row r="835" spans="5:14" s="30" customFormat="1" x14ac:dyDescent="0.25">
      <c r="E835" s="511"/>
      <c r="F835" s="511"/>
      <c r="G835" s="512"/>
      <c r="H835" s="512"/>
      <c r="I835" s="686"/>
      <c r="J835" s="524"/>
      <c r="K835" s="693"/>
      <c r="L835" s="511"/>
      <c r="M835" s="511"/>
      <c r="N835" s="525"/>
    </row>
    <row r="836" spans="5:14" s="30" customFormat="1" x14ac:dyDescent="0.25">
      <c r="E836" s="511"/>
      <c r="F836" s="511"/>
      <c r="G836" s="512"/>
      <c r="H836" s="512"/>
      <c r="I836" s="686"/>
      <c r="J836" s="524"/>
      <c r="K836" s="693"/>
      <c r="L836" s="511"/>
      <c r="M836" s="511"/>
      <c r="N836" s="525"/>
    </row>
    <row r="837" spans="5:14" s="30" customFormat="1" x14ac:dyDescent="0.25">
      <c r="E837" s="511"/>
      <c r="F837" s="511"/>
      <c r="G837" s="512"/>
      <c r="H837" s="512"/>
      <c r="I837" s="686"/>
      <c r="J837" s="524"/>
      <c r="K837" s="693"/>
      <c r="L837" s="511"/>
      <c r="M837" s="511"/>
      <c r="N837" s="525"/>
    </row>
    <row r="838" spans="5:14" s="30" customFormat="1" x14ac:dyDescent="0.25">
      <c r="E838" s="511"/>
      <c r="F838" s="511"/>
      <c r="G838" s="512"/>
      <c r="H838" s="512"/>
      <c r="I838" s="686"/>
      <c r="J838" s="524"/>
      <c r="K838" s="693"/>
      <c r="L838" s="511"/>
      <c r="M838" s="511"/>
      <c r="N838" s="525"/>
    </row>
    <row r="839" spans="5:14" s="30" customFormat="1" x14ac:dyDescent="0.25">
      <c r="E839" s="511"/>
      <c r="F839" s="511"/>
      <c r="G839" s="512"/>
      <c r="H839" s="512"/>
      <c r="I839" s="686"/>
      <c r="J839" s="524"/>
      <c r="K839" s="693"/>
      <c r="L839" s="511"/>
      <c r="M839" s="511"/>
      <c r="N839" s="525"/>
    </row>
    <row r="840" spans="5:14" s="30" customFormat="1" x14ac:dyDescent="0.25">
      <c r="E840" s="511"/>
      <c r="F840" s="511"/>
      <c r="G840" s="512"/>
      <c r="H840" s="512"/>
      <c r="I840" s="686"/>
      <c r="J840" s="524"/>
      <c r="K840" s="693"/>
      <c r="L840" s="511"/>
      <c r="M840" s="511"/>
      <c r="N840" s="525"/>
    </row>
    <row r="841" spans="5:14" s="30" customFormat="1" x14ac:dyDescent="0.25">
      <c r="E841" s="511"/>
      <c r="F841" s="511"/>
      <c r="G841" s="512"/>
      <c r="H841" s="512"/>
      <c r="I841" s="686"/>
      <c r="J841" s="524"/>
      <c r="K841" s="693"/>
      <c r="L841" s="511"/>
      <c r="M841" s="511"/>
      <c r="N841" s="525"/>
    </row>
    <row r="842" spans="5:14" s="30" customFormat="1" x14ac:dyDescent="0.25">
      <c r="E842" s="511"/>
      <c r="F842" s="511"/>
      <c r="G842" s="512"/>
      <c r="H842" s="512"/>
      <c r="I842" s="686"/>
      <c r="J842" s="524"/>
      <c r="K842" s="693"/>
      <c r="L842" s="511"/>
      <c r="M842" s="511"/>
      <c r="N842" s="525"/>
    </row>
    <row r="843" spans="5:14" s="30" customFormat="1" x14ac:dyDescent="0.25">
      <c r="E843" s="511"/>
      <c r="F843" s="511"/>
      <c r="G843" s="512"/>
      <c r="H843" s="512"/>
      <c r="I843" s="686"/>
      <c r="J843" s="524"/>
      <c r="K843" s="693"/>
      <c r="L843" s="511"/>
      <c r="M843" s="511"/>
      <c r="N843" s="525"/>
    </row>
    <row r="844" spans="5:14" s="30" customFormat="1" x14ac:dyDescent="0.25">
      <c r="E844" s="511"/>
      <c r="F844" s="511"/>
      <c r="G844" s="512"/>
      <c r="H844" s="512"/>
      <c r="I844" s="686"/>
      <c r="J844" s="524"/>
      <c r="K844" s="693"/>
      <c r="L844" s="511"/>
      <c r="M844" s="511"/>
      <c r="N844" s="525"/>
    </row>
    <row r="845" spans="5:14" s="30" customFormat="1" x14ac:dyDescent="0.25">
      <c r="E845" s="511"/>
      <c r="F845" s="511"/>
      <c r="G845" s="512"/>
      <c r="H845" s="512"/>
      <c r="I845" s="686"/>
      <c r="J845" s="524"/>
      <c r="K845" s="693"/>
      <c r="L845" s="511"/>
      <c r="M845" s="511"/>
      <c r="N845" s="525"/>
    </row>
    <row r="846" spans="5:14" s="30" customFormat="1" x14ac:dyDescent="0.25">
      <c r="E846" s="511"/>
      <c r="F846" s="511"/>
      <c r="G846" s="512"/>
      <c r="H846" s="512"/>
      <c r="I846" s="686"/>
      <c r="J846" s="524"/>
      <c r="K846" s="693"/>
      <c r="L846" s="511"/>
      <c r="M846" s="511"/>
      <c r="N846" s="525"/>
    </row>
    <row r="847" spans="5:14" s="30" customFormat="1" x14ac:dyDescent="0.25">
      <c r="E847" s="511"/>
      <c r="F847" s="511"/>
      <c r="G847" s="512"/>
      <c r="H847" s="512"/>
      <c r="I847" s="686"/>
      <c r="J847" s="524"/>
      <c r="K847" s="693"/>
      <c r="L847" s="511"/>
      <c r="M847" s="511"/>
      <c r="N847" s="525"/>
    </row>
    <row r="848" spans="5:14" s="30" customFormat="1" x14ac:dyDescent="0.25">
      <c r="E848" s="511"/>
      <c r="F848" s="511"/>
      <c r="G848" s="512"/>
      <c r="H848" s="512"/>
      <c r="I848" s="686"/>
      <c r="J848" s="524"/>
      <c r="K848" s="693"/>
      <c r="L848" s="511"/>
      <c r="M848" s="511"/>
      <c r="N848" s="525"/>
    </row>
    <row r="849" spans="5:14" s="30" customFormat="1" x14ac:dyDescent="0.25">
      <c r="E849" s="511"/>
      <c r="F849" s="511"/>
      <c r="G849" s="512"/>
      <c r="H849" s="512"/>
      <c r="I849" s="686"/>
      <c r="J849" s="524"/>
      <c r="K849" s="693"/>
      <c r="L849" s="511"/>
      <c r="M849" s="511"/>
      <c r="N849" s="525"/>
    </row>
    <row r="850" spans="5:14" s="30" customFormat="1" x14ac:dyDescent="0.25">
      <c r="E850" s="511"/>
      <c r="F850" s="511"/>
      <c r="G850" s="512"/>
      <c r="H850" s="512"/>
      <c r="I850" s="686"/>
      <c r="J850" s="524"/>
      <c r="K850" s="693"/>
      <c r="L850" s="511"/>
      <c r="M850" s="511"/>
      <c r="N850" s="525"/>
    </row>
    <row r="851" spans="5:14" s="30" customFormat="1" x14ac:dyDescent="0.25">
      <c r="E851" s="511"/>
      <c r="F851" s="511"/>
      <c r="G851" s="512"/>
      <c r="H851" s="512"/>
      <c r="I851" s="686"/>
      <c r="J851" s="524"/>
      <c r="K851" s="693"/>
      <c r="L851" s="511"/>
      <c r="M851" s="511"/>
      <c r="N851" s="525"/>
    </row>
    <row r="852" spans="5:14" s="30" customFormat="1" x14ac:dyDescent="0.25">
      <c r="E852" s="511"/>
      <c r="F852" s="511"/>
      <c r="G852" s="512"/>
      <c r="H852" s="512"/>
      <c r="I852" s="686"/>
      <c r="J852" s="524"/>
      <c r="K852" s="693"/>
      <c r="L852" s="511"/>
      <c r="M852" s="511"/>
      <c r="N852" s="525"/>
    </row>
    <row r="853" spans="5:14" s="30" customFormat="1" x14ac:dyDescent="0.25">
      <c r="E853" s="511"/>
      <c r="F853" s="511"/>
      <c r="G853" s="512"/>
      <c r="H853" s="512"/>
      <c r="I853" s="686"/>
      <c r="J853" s="524"/>
      <c r="K853" s="693"/>
      <c r="L853" s="511"/>
      <c r="M853" s="511"/>
      <c r="N853" s="525"/>
    </row>
    <row r="854" spans="5:14" s="30" customFormat="1" x14ac:dyDescent="0.25">
      <c r="E854" s="511"/>
      <c r="F854" s="511"/>
      <c r="G854" s="512"/>
      <c r="H854" s="512"/>
      <c r="I854" s="686"/>
      <c r="J854" s="524"/>
      <c r="K854" s="693"/>
      <c r="L854" s="511"/>
      <c r="M854" s="511"/>
      <c r="N854" s="525"/>
    </row>
    <row r="855" spans="5:14" s="30" customFormat="1" x14ac:dyDescent="0.25">
      <c r="E855" s="511"/>
      <c r="F855" s="511"/>
      <c r="G855" s="512"/>
      <c r="H855" s="512"/>
      <c r="I855" s="686"/>
      <c r="J855" s="524"/>
      <c r="K855" s="693"/>
      <c r="L855" s="511"/>
      <c r="M855" s="511"/>
      <c r="N855" s="525"/>
    </row>
    <row r="856" spans="5:14" s="30" customFormat="1" x14ac:dyDescent="0.25">
      <c r="E856" s="511"/>
      <c r="F856" s="511"/>
      <c r="G856" s="512"/>
      <c r="H856" s="512"/>
      <c r="I856" s="686"/>
      <c r="J856" s="524"/>
      <c r="K856" s="693"/>
      <c r="L856" s="511"/>
      <c r="M856" s="511"/>
      <c r="N856" s="525"/>
    </row>
    <row r="857" spans="5:14" s="30" customFormat="1" x14ac:dyDescent="0.25">
      <c r="E857" s="511"/>
      <c r="F857" s="511"/>
      <c r="G857" s="512"/>
      <c r="H857" s="512"/>
      <c r="I857" s="686"/>
      <c r="J857" s="524"/>
      <c r="K857" s="693"/>
      <c r="L857" s="511"/>
      <c r="M857" s="511"/>
      <c r="N857" s="525"/>
    </row>
    <row r="858" spans="5:14" s="30" customFormat="1" x14ac:dyDescent="0.25">
      <c r="E858" s="511"/>
      <c r="F858" s="511"/>
      <c r="G858" s="512"/>
      <c r="H858" s="512"/>
      <c r="I858" s="686"/>
      <c r="J858" s="524"/>
      <c r="K858" s="693"/>
      <c r="L858" s="511"/>
      <c r="M858" s="511"/>
      <c r="N858" s="525"/>
    </row>
    <row r="859" spans="5:14" s="30" customFormat="1" x14ac:dyDescent="0.25">
      <c r="E859" s="511"/>
      <c r="F859" s="511"/>
      <c r="G859" s="512"/>
      <c r="H859" s="512"/>
      <c r="I859" s="686"/>
      <c r="J859" s="524"/>
      <c r="K859" s="693"/>
      <c r="L859" s="511"/>
      <c r="M859" s="511"/>
      <c r="N859" s="525"/>
    </row>
    <row r="860" spans="5:14" s="30" customFormat="1" x14ac:dyDescent="0.25">
      <c r="E860" s="511"/>
      <c r="F860" s="511"/>
      <c r="G860" s="512"/>
      <c r="H860" s="512"/>
      <c r="I860" s="686"/>
      <c r="J860" s="524"/>
      <c r="K860" s="693"/>
      <c r="L860" s="511"/>
      <c r="M860" s="511"/>
      <c r="N860" s="525"/>
    </row>
    <row r="861" spans="5:14" s="30" customFormat="1" x14ac:dyDescent="0.25">
      <c r="E861" s="511"/>
      <c r="F861" s="511"/>
      <c r="G861" s="512"/>
      <c r="H861" s="512"/>
      <c r="I861" s="686"/>
      <c r="J861" s="524"/>
      <c r="K861" s="693"/>
      <c r="L861" s="511"/>
      <c r="M861" s="511"/>
      <c r="N861" s="525"/>
    </row>
    <row r="862" spans="5:14" s="30" customFormat="1" x14ac:dyDescent="0.25">
      <c r="E862" s="511"/>
      <c r="F862" s="511"/>
      <c r="G862" s="512"/>
      <c r="H862" s="512"/>
      <c r="I862" s="686"/>
      <c r="J862" s="524"/>
      <c r="K862" s="693"/>
      <c r="L862" s="511"/>
      <c r="M862" s="511"/>
      <c r="N862" s="525"/>
    </row>
    <row r="863" spans="5:14" s="30" customFormat="1" x14ac:dyDescent="0.25">
      <c r="E863" s="511"/>
      <c r="F863" s="511"/>
      <c r="G863" s="512"/>
      <c r="H863" s="512"/>
      <c r="I863" s="686"/>
      <c r="J863" s="524"/>
      <c r="K863" s="693"/>
      <c r="L863" s="511"/>
      <c r="M863" s="511"/>
      <c r="N863" s="525"/>
    </row>
    <row r="864" spans="5:14" s="30" customFormat="1" x14ac:dyDescent="0.25">
      <c r="E864" s="511"/>
      <c r="F864" s="511"/>
      <c r="G864" s="512"/>
      <c r="H864" s="512"/>
      <c r="I864" s="686"/>
      <c r="J864" s="524"/>
      <c r="K864" s="693"/>
      <c r="L864" s="511"/>
      <c r="M864" s="511"/>
      <c r="N864" s="525"/>
    </row>
    <row r="865" spans="5:14" s="30" customFormat="1" x14ac:dyDescent="0.25">
      <c r="E865" s="511"/>
      <c r="F865" s="511"/>
      <c r="G865" s="512"/>
      <c r="H865" s="512"/>
      <c r="I865" s="686"/>
      <c r="J865" s="524"/>
      <c r="K865" s="693"/>
      <c r="L865" s="511"/>
      <c r="M865" s="511"/>
      <c r="N865" s="525"/>
    </row>
    <row r="866" spans="5:14" s="30" customFormat="1" x14ac:dyDescent="0.25">
      <c r="E866" s="511"/>
      <c r="F866" s="511"/>
      <c r="G866" s="512"/>
      <c r="H866" s="512"/>
      <c r="I866" s="686"/>
      <c r="J866" s="524"/>
      <c r="K866" s="693"/>
      <c r="L866" s="511"/>
      <c r="M866" s="511"/>
      <c r="N866" s="525"/>
    </row>
    <row r="867" spans="5:14" s="30" customFormat="1" x14ac:dyDescent="0.25">
      <c r="E867" s="511"/>
      <c r="F867" s="511"/>
      <c r="G867" s="512"/>
      <c r="H867" s="512"/>
      <c r="I867" s="686"/>
      <c r="J867" s="524"/>
      <c r="K867" s="693"/>
      <c r="L867" s="511"/>
      <c r="M867" s="511"/>
      <c r="N867" s="525"/>
    </row>
    <row r="868" spans="5:14" s="30" customFormat="1" x14ac:dyDescent="0.25">
      <c r="E868" s="511"/>
      <c r="F868" s="511"/>
      <c r="G868" s="512"/>
      <c r="H868" s="512"/>
      <c r="I868" s="686"/>
      <c r="J868" s="524"/>
      <c r="K868" s="693"/>
      <c r="L868" s="511"/>
      <c r="M868" s="511"/>
      <c r="N868" s="525"/>
    </row>
    <row r="869" spans="5:14" s="30" customFormat="1" x14ac:dyDescent="0.25">
      <c r="E869" s="511"/>
      <c r="F869" s="511"/>
      <c r="G869" s="512"/>
      <c r="H869" s="512"/>
      <c r="I869" s="686"/>
      <c r="J869" s="524"/>
      <c r="K869" s="693"/>
      <c r="L869" s="511"/>
      <c r="M869" s="511"/>
      <c r="N869" s="525"/>
    </row>
    <row r="870" spans="5:14" s="30" customFormat="1" x14ac:dyDescent="0.25">
      <c r="E870" s="511"/>
      <c r="F870" s="511"/>
      <c r="G870" s="512"/>
      <c r="H870" s="512"/>
      <c r="I870" s="686"/>
      <c r="J870" s="524"/>
      <c r="K870" s="693"/>
      <c r="L870" s="511"/>
      <c r="M870" s="511"/>
      <c r="N870" s="525"/>
    </row>
    <row r="871" spans="5:14" s="30" customFormat="1" x14ac:dyDescent="0.25">
      <c r="E871" s="511"/>
      <c r="F871" s="511"/>
      <c r="G871" s="512"/>
      <c r="H871" s="512"/>
      <c r="I871" s="686"/>
      <c r="J871" s="524"/>
      <c r="K871" s="693"/>
      <c r="L871" s="511"/>
      <c r="M871" s="511"/>
      <c r="N871" s="525"/>
    </row>
    <row r="872" spans="5:14" s="30" customFormat="1" x14ac:dyDescent="0.25">
      <c r="E872" s="511"/>
      <c r="F872" s="511"/>
      <c r="G872" s="512"/>
      <c r="H872" s="512"/>
      <c r="I872" s="686"/>
      <c r="J872" s="524"/>
      <c r="K872" s="693"/>
      <c r="L872" s="511"/>
      <c r="M872" s="511"/>
      <c r="N872" s="525"/>
    </row>
    <row r="873" spans="5:14" s="30" customFormat="1" x14ac:dyDescent="0.25">
      <c r="E873" s="511"/>
      <c r="F873" s="511"/>
      <c r="G873" s="512"/>
      <c r="H873" s="512"/>
      <c r="I873" s="686"/>
      <c r="J873" s="524"/>
      <c r="K873" s="693"/>
      <c r="L873" s="511"/>
      <c r="M873" s="511"/>
      <c r="N873" s="525"/>
    </row>
    <row r="874" spans="5:14" s="30" customFormat="1" x14ac:dyDescent="0.25">
      <c r="E874" s="511"/>
      <c r="F874" s="511"/>
      <c r="G874" s="512"/>
      <c r="H874" s="512"/>
      <c r="I874" s="686"/>
      <c r="J874" s="524"/>
      <c r="K874" s="693"/>
      <c r="L874" s="511"/>
      <c r="M874" s="511"/>
      <c r="N874" s="525"/>
    </row>
    <row r="875" spans="5:14" s="30" customFormat="1" x14ac:dyDescent="0.25">
      <c r="E875" s="511"/>
      <c r="F875" s="511"/>
      <c r="G875" s="512"/>
      <c r="H875" s="512"/>
      <c r="I875" s="686"/>
      <c r="J875" s="524"/>
      <c r="K875" s="693"/>
      <c r="L875" s="511"/>
      <c r="M875" s="511"/>
      <c r="N875" s="525"/>
    </row>
    <row r="876" spans="5:14" s="30" customFormat="1" x14ac:dyDescent="0.25">
      <c r="E876" s="511"/>
      <c r="F876" s="511"/>
      <c r="G876" s="512"/>
      <c r="H876" s="512"/>
      <c r="I876" s="686"/>
      <c r="J876" s="524"/>
      <c r="K876" s="693"/>
      <c r="L876" s="511"/>
      <c r="M876" s="511"/>
      <c r="N876" s="525"/>
    </row>
    <row r="877" spans="5:14" s="30" customFormat="1" x14ac:dyDescent="0.25">
      <c r="E877" s="511"/>
      <c r="F877" s="511"/>
      <c r="G877" s="512"/>
      <c r="H877" s="512"/>
      <c r="I877" s="686"/>
      <c r="J877" s="524"/>
      <c r="K877" s="693"/>
      <c r="L877" s="511"/>
      <c r="M877" s="511"/>
      <c r="N877" s="525"/>
    </row>
    <row r="878" spans="5:14" s="30" customFormat="1" x14ac:dyDescent="0.25">
      <c r="E878" s="511"/>
      <c r="F878" s="511"/>
      <c r="G878" s="512"/>
      <c r="H878" s="512"/>
      <c r="I878" s="686"/>
      <c r="J878" s="524"/>
      <c r="K878" s="693"/>
      <c r="L878" s="511"/>
      <c r="M878" s="511"/>
      <c r="N878" s="525"/>
    </row>
    <row r="879" spans="5:14" s="30" customFormat="1" x14ac:dyDescent="0.25">
      <c r="E879" s="511"/>
      <c r="F879" s="511"/>
      <c r="G879" s="512"/>
      <c r="H879" s="512"/>
      <c r="I879" s="686"/>
      <c r="J879" s="524"/>
      <c r="K879" s="693"/>
      <c r="L879" s="511"/>
      <c r="M879" s="511"/>
      <c r="N879" s="525"/>
    </row>
    <row r="880" spans="5:14" s="30" customFormat="1" x14ac:dyDescent="0.25">
      <c r="E880" s="511"/>
      <c r="F880" s="511"/>
      <c r="G880" s="512"/>
      <c r="H880" s="512"/>
      <c r="I880" s="686"/>
      <c r="J880" s="524"/>
      <c r="K880" s="693"/>
      <c r="L880" s="511"/>
      <c r="M880" s="511"/>
      <c r="N880" s="525"/>
    </row>
    <row r="881" spans="5:14" s="30" customFormat="1" x14ac:dyDescent="0.25">
      <c r="E881" s="511"/>
      <c r="F881" s="511"/>
      <c r="G881" s="512"/>
      <c r="H881" s="512"/>
      <c r="I881" s="686"/>
      <c r="J881" s="524"/>
      <c r="K881" s="693"/>
      <c r="L881" s="511"/>
      <c r="M881" s="511"/>
      <c r="N881" s="525"/>
    </row>
    <row r="882" spans="5:14" s="30" customFormat="1" x14ac:dyDescent="0.25">
      <c r="E882" s="511"/>
      <c r="F882" s="511"/>
      <c r="G882" s="512"/>
      <c r="H882" s="512"/>
      <c r="I882" s="686"/>
      <c r="J882" s="524"/>
      <c r="K882" s="693"/>
      <c r="L882" s="511"/>
      <c r="M882" s="511"/>
      <c r="N882" s="525"/>
    </row>
    <row r="883" spans="5:14" s="30" customFormat="1" x14ac:dyDescent="0.25">
      <c r="E883" s="511"/>
      <c r="F883" s="511"/>
      <c r="G883" s="512"/>
      <c r="H883" s="512"/>
      <c r="I883" s="686"/>
      <c r="J883" s="524"/>
      <c r="K883" s="693"/>
      <c r="L883" s="511"/>
      <c r="M883" s="511"/>
      <c r="N883" s="525"/>
    </row>
    <row r="884" spans="5:14" s="30" customFormat="1" x14ac:dyDescent="0.25">
      <c r="E884" s="511"/>
      <c r="F884" s="511"/>
      <c r="G884" s="512"/>
      <c r="H884" s="512"/>
      <c r="I884" s="686"/>
      <c r="J884" s="524"/>
      <c r="K884" s="693"/>
      <c r="L884" s="511"/>
      <c r="M884" s="511"/>
      <c r="N884" s="525"/>
    </row>
    <row r="885" spans="5:14" s="30" customFormat="1" x14ac:dyDescent="0.25">
      <c r="E885" s="511"/>
      <c r="F885" s="511"/>
      <c r="G885" s="512"/>
      <c r="H885" s="512"/>
      <c r="I885" s="686"/>
      <c r="J885" s="524"/>
      <c r="K885" s="693"/>
      <c r="L885" s="511"/>
      <c r="M885" s="511"/>
      <c r="N885" s="525"/>
    </row>
    <row r="886" spans="5:14" s="30" customFormat="1" x14ac:dyDescent="0.25">
      <c r="E886" s="511"/>
      <c r="F886" s="511"/>
      <c r="G886" s="512"/>
      <c r="H886" s="512"/>
      <c r="I886" s="686"/>
      <c r="J886" s="524"/>
      <c r="K886" s="693"/>
      <c r="L886" s="511"/>
      <c r="M886" s="511"/>
      <c r="N886" s="525"/>
    </row>
    <row r="887" spans="5:14" s="30" customFormat="1" x14ac:dyDescent="0.25">
      <c r="E887" s="511"/>
      <c r="F887" s="511"/>
      <c r="G887" s="512"/>
      <c r="H887" s="512"/>
      <c r="I887" s="686"/>
      <c r="J887" s="524"/>
      <c r="K887" s="693"/>
      <c r="L887" s="511"/>
      <c r="M887" s="511"/>
      <c r="N887" s="525"/>
    </row>
    <row r="888" spans="5:14" s="30" customFormat="1" x14ac:dyDescent="0.25">
      <c r="E888" s="511"/>
      <c r="F888" s="511"/>
      <c r="G888" s="512"/>
      <c r="H888" s="512"/>
      <c r="I888" s="686"/>
      <c r="J888" s="524"/>
      <c r="K888" s="693"/>
      <c r="L888" s="511"/>
      <c r="M888" s="511"/>
      <c r="N888" s="525"/>
    </row>
    <row r="889" spans="5:14" s="30" customFormat="1" x14ac:dyDescent="0.25">
      <c r="E889" s="511"/>
      <c r="F889" s="511"/>
      <c r="G889" s="512"/>
      <c r="H889" s="512"/>
      <c r="I889" s="686"/>
      <c r="J889" s="524"/>
      <c r="K889" s="693"/>
      <c r="L889" s="511"/>
      <c r="M889" s="511"/>
      <c r="N889" s="525"/>
    </row>
    <row r="890" spans="5:14" s="30" customFormat="1" x14ac:dyDescent="0.25">
      <c r="E890" s="511"/>
      <c r="F890" s="511"/>
      <c r="G890" s="512"/>
      <c r="H890" s="512"/>
      <c r="I890" s="686"/>
      <c r="J890" s="524"/>
      <c r="K890" s="693"/>
      <c r="L890" s="511"/>
      <c r="M890" s="511"/>
      <c r="N890" s="525"/>
    </row>
    <row r="891" spans="5:14" s="30" customFormat="1" x14ac:dyDescent="0.25">
      <c r="E891" s="511"/>
      <c r="F891" s="511"/>
      <c r="G891" s="512"/>
      <c r="H891" s="512"/>
      <c r="I891" s="686"/>
      <c r="J891" s="524"/>
      <c r="K891" s="693"/>
      <c r="L891" s="511"/>
      <c r="M891" s="511"/>
      <c r="N891" s="525"/>
    </row>
    <row r="892" spans="5:14" s="30" customFormat="1" x14ac:dyDescent="0.25">
      <c r="E892" s="511"/>
      <c r="F892" s="511"/>
      <c r="G892" s="512"/>
      <c r="H892" s="512"/>
      <c r="I892" s="686"/>
      <c r="J892" s="524"/>
      <c r="K892" s="693"/>
      <c r="L892" s="511"/>
      <c r="M892" s="511"/>
      <c r="N892" s="525"/>
    </row>
    <row r="893" spans="5:14" s="30" customFormat="1" x14ac:dyDescent="0.25">
      <c r="E893" s="511"/>
      <c r="F893" s="511"/>
      <c r="G893" s="512"/>
      <c r="H893" s="512"/>
      <c r="I893" s="686"/>
      <c r="J893" s="524"/>
      <c r="K893" s="693"/>
      <c r="L893" s="511"/>
      <c r="M893" s="511"/>
      <c r="N893" s="525"/>
    </row>
    <row r="894" spans="5:14" s="30" customFormat="1" x14ac:dyDescent="0.25">
      <c r="E894" s="511"/>
      <c r="F894" s="511"/>
      <c r="G894" s="512"/>
      <c r="H894" s="512"/>
      <c r="I894" s="686"/>
      <c r="J894" s="524"/>
      <c r="K894" s="693"/>
      <c r="L894" s="511"/>
      <c r="M894" s="511"/>
      <c r="N894" s="525"/>
    </row>
    <row r="895" spans="5:14" s="30" customFormat="1" x14ac:dyDescent="0.25">
      <c r="E895" s="511"/>
      <c r="F895" s="511"/>
      <c r="G895" s="512"/>
      <c r="H895" s="512"/>
      <c r="I895" s="686"/>
      <c r="J895" s="524"/>
      <c r="K895" s="693"/>
      <c r="L895" s="511"/>
      <c r="M895" s="511"/>
      <c r="N895" s="525"/>
    </row>
    <row r="896" spans="5:14" s="30" customFormat="1" x14ac:dyDescent="0.25">
      <c r="E896" s="511"/>
      <c r="F896" s="511"/>
      <c r="G896" s="512"/>
      <c r="H896" s="512"/>
      <c r="I896" s="686"/>
      <c r="J896" s="524"/>
      <c r="K896" s="693"/>
      <c r="L896" s="511"/>
      <c r="M896" s="511"/>
      <c r="N896" s="525"/>
    </row>
    <row r="897" spans="5:14" s="30" customFormat="1" x14ac:dyDescent="0.25">
      <c r="E897" s="511"/>
      <c r="F897" s="511"/>
      <c r="G897" s="512"/>
      <c r="H897" s="512"/>
      <c r="I897" s="686"/>
      <c r="J897" s="524"/>
      <c r="K897" s="693"/>
      <c r="L897" s="511"/>
      <c r="M897" s="511"/>
      <c r="N897" s="525"/>
    </row>
    <row r="898" spans="5:14" s="30" customFormat="1" x14ac:dyDescent="0.25">
      <c r="E898" s="511"/>
      <c r="F898" s="511"/>
      <c r="G898" s="512"/>
      <c r="H898" s="512"/>
      <c r="I898" s="686"/>
      <c r="J898" s="524"/>
      <c r="K898" s="693"/>
      <c r="L898" s="511"/>
      <c r="M898" s="511"/>
      <c r="N898" s="525"/>
    </row>
    <row r="899" spans="5:14" s="30" customFormat="1" x14ac:dyDescent="0.25">
      <c r="E899" s="511"/>
      <c r="F899" s="511"/>
      <c r="G899" s="512"/>
      <c r="H899" s="512"/>
      <c r="I899" s="686"/>
      <c r="J899" s="524"/>
      <c r="K899" s="693"/>
      <c r="L899" s="511"/>
      <c r="M899" s="511"/>
      <c r="N899" s="525"/>
    </row>
    <row r="900" spans="5:14" s="30" customFormat="1" x14ac:dyDescent="0.25">
      <c r="E900" s="511"/>
      <c r="F900" s="511"/>
      <c r="G900" s="512"/>
      <c r="H900" s="512"/>
      <c r="I900" s="686"/>
      <c r="J900" s="524"/>
      <c r="K900" s="693"/>
      <c r="L900" s="511"/>
      <c r="M900" s="511"/>
      <c r="N900" s="525"/>
    </row>
    <row r="901" spans="5:14" s="30" customFormat="1" x14ac:dyDescent="0.25">
      <c r="E901" s="511"/>
      <c r="F901" s="511"/>
      <c r="G901" s="512"/>
      <c r="H901" s="512"/>
      <c r="I901" s="686"/>
      <c r="J901" s="524"/>
      <c r="K901" s="693"/>
      <c r="L901" s="511"/>
      <c r="M901" s="511"/>
      <c r="N901" s="525"/>
    </row>
    <row r="902" spans="5:14" s="30" customFormat="1" x14ac:dyDescent="0.25">
      <c r="E902" s="511"/>
      <c r="F902" s="511"/>
      <c r="G902" s="512"/>
      <c r="H902" s="512"/>
      <c r="I902" s="686"/>
      <c r="J902" s="524"/>
      <c r="K902" s="693"/>
      <c r="L902" s="511"/>
      <c r="M902" s="511"/>
      <c r="N902" s="525"/>
    </row>
    <row r="903" spans="5:14" s="30" customFormat="1" x14ac:dyDescent="0.25">
      <c r="E903" s="511"/>
      <c r="F903" s="511"/>
      <c r="G903" s="512"/>
      <c r="H903" s="512"/>
      <c r="I903" s="686"/>
      <c r="J903" s="524"/>
      <c r="K903" s="693"/>
      <c r="L903" s="511"/>
      <c r="M903" s="511"/>
      <c r="N903" s="525"/>
    </row>
    <row r="904" spans="5:14" s="30" customFormat="1" x14ac:dyDescent="0.25">
      <c r="E904" s="511"/>
      <c r="F904" s="511"/>
      <c r="G904" s="512"/>
      <c r="H904" s="512"/>
      <c r="I904" s="686"/>
      <c r="J904" s="524"/>
      <c r="K904" s="693"/>
      <c r="L904" s="511"/>
      <c r="M904" s="511"/>
      <c r="N904" s="525"/>
    </row>
    <row r="905" spans="5:14" s="30" customFormat="1" x14ac:dyDescent="0.25">
      <c r="E905" s="511"/>
      <c r="F905" s="511"/>
      <c r="G905" s="512"/>
      <c r="H905" s="512"/>
      <c r="I905" s="686"/>
      <c r="J905" s="524"/>
      <c r="K905" s="693"/>
      <c r="L905" s="511"/>
      <c r="M905" s="511"/>
      <c r="N905" s="525"/>
    </row>
    <row r="906" spans="5:14" s="30" customFormat="1" x14ac:dyDescent="0.25">
      <c r="E906" s="511"/>
      <c r="F906" s="511"/>
      <c r="G906" s="512"/>
      <c r="H906" s="512"/>
      <c r="I906" s="686"/>
      <c r="J906" s="524"/>
      <c r="K906" s="693"/>
      <c r="L906" s="511"/>
      <c r="M906" s="511"/>
      <c r="N906" s="525"/>
    </row>
    <row r="907" spans="5:14" s="30" customFormat="1" x14ac:dyDescent="0.25">
      <c r="E907" s="511"/>
      <c r="F907" s="511"/>
      <c r="G907" s="512"/>
      <c r="H907" s="512"/>
      <c r="I907" s="686"/>
      <c r="J907" s="524"/>
      <c r="K907" s="693"/>
      <c r="L907" s="511"/>
      <c r="M907" s="511"/>
      <c r="N907" s="525"/>
    </row>
    <row r="908" spans="5:14" s="30" customFormat="1" x14ac:dyDescent="0.25">
      <c r="E908" s="511"/>
      <c r="F908" s="511"/>
      <c r="G908" s="512"/>
      <c r="H908" s="512"/>
      <c r="I908" s="686"/>
      <c r="J908" s="524"/>
      <c r="K908" s="693"/>
      <c r="L908" s="511"/>
      <c r="M908" s="511"/>
      <c r="N908" s="525"/>
    </row>
    <row r="909" spans="5:14" s="30" customFormat="1" x14ac:dyDescent="0.25">
      <c r="E909" s="511"/>
      <c r="F909" s="511"/>
      <c r="G909" s="512"/>
      <c r="H909" s="512"/>
      <c r="I909" s="686"/>
      <c r="J909" s="524"/>
      <c r="K909" s="693"/>
      <c r="L909" s="511"/>
      <c r="M909" s="511"/>
      <c r="N909" s="525"/>
    </row>
    <row r="910" spans="5:14" s="30" customFormat="1" x14ac:dyDescent="0.25">
      <c r="E910" s="511"/>
      <c r="F910" s="511"/>
      <c r="G910" s="512"/>
      <c r="H910" s="512"/>
      <c r="I910" s="686"/>
      <c r="J910" s="524"/>
      <c r="K910" s="693"/>
      <c r="L910" s="511"/>
      <c r="M910" s="511"/>
      <c r="N910" s="525"/>
    </row>
    <row r="911" spans="5:14" s="30" customFormat="1" x14ac:dyDescent="0.25">
      <c r="E911" s="511"/>
      <c r="F911" s="511"/>
      <c r="G911" s="512"/>
      <c r="H911" s="512"/>
      <c r="I911" s="686"/>
      <c r="J911" s="524"/>
      <c r="K911" s="693"/>
      <c r="L911" s="511"/>
      <c r="M911" s="511"/>
      <c r="N911" s="525"/>
    </row>
    <row r="912" spans="5:14" s="30" customFormat="1" x14ac:dyDescent="0.25">
      <c r="E912" s="511"/>
      <c r="F912" s="511"/>
      <c r="G912" s="512"/>
      <c r="H912" s="512"/>
      <c r="I912" s="686"/>
      <c r="J912" s="524"/>
      <c r="K912" s="693"/>
      <c r="L912" s="511"/>
      <c r="M912" s="511"/>
      <c r="N912" s="525"/>
    </row>
    <row r="913" spans="5:14" s="30" customFormat="1" x14ac:dyDescent="0.25">
      <c r="E913" s="511"/>
      <c r="F913" s="511"/>
      <c r="G913" s="512"/>
      <c r="H913" s="512"/>
      <c r="I913" s="686"/>
      <c r="J913" s="524"/>
      <c r="K913" s="693"/>
      <c r="L913" s="511"/>
      <c r="M913" s="511"/>
      <c r="N913" s="525"/>
    </row>
    <row r="914" spans="5:14" s="30" customFormat="1" x14ac:dyDescent="0.25">
      <c r="E914" s="511"/>
      <c r="F914" s="511"/>
      <c r="G914" s="512"/>
      <c r="H914" s="512"/>
      <c r="I914" s="686"/>
      <c r="J914" s="524"/>
      <c r="K914" s="693"/>
      <c r="L914" s="511"/>
      <c r="M914" s="511"/>
      <c r="N914" s="525"/>
    </row>
    <row r="915" spans="5:14" s="30" customFormat="1" x14ac:dyDescent="0.25">
      <c r="E915" s="511"/>
      <c r="F915" s="511"/>
      <c r="G915" s="512"/>
      <c r="H915" s="512"/>
      <c r="I915" s="686"/>
      <c r="J915" s="524"/>
      <c r="K915" s="693"/>
      <c r="L915" s="511"/>
      <c r="M915" s="511"/>
      <c r="N915" s="525"/>
    </row>
    <row r="916" spans="5:14" s="30" customFormat="1" x14ac:dyDescent="0.25">
      <c r="E916" s="511"/>
      <c r="F916" s="511"/>
      <c r="G916" s="512"/>
      <c r="H916" s="512"/>
      <c r="I916" s="686"/>
      <c r="J916" s="524"/>
      <c r="K916" s="693"/>
      <c r="L916" s="511"/>
      <c r="M916" s="511"/>
      <c r="N916" s="525"/>
    </row>
    <row r="917" spans="5:14" s="30" customFormat="1" x14ac:dyDescent="0.25">
      <c r="E917" s="511"/>
      <c r="F917" s="511"/>
      <c r="G917" s="512"/>
      <c r="H917" s="512"/>
      <c r="I917" s="686"/>
      <c r="J917" s="524"/>
      <c r="K917" s="693"/>
      <c r="L917" s="511"/>
      <c r="M917" s="511"/>
      <c r="N917" s="525"/>
    </row>
    <row r="918" spans="5:14" s="30" customFormat="1" x14ac:dyDescent="0.25">
      <c r="E918" s="511"/>
      <c r="F918" s="511"/>
      <c r="G918" s="512"/>
      <c r="H918" s="512"/>
      <c r="I918" s="686"/>
      <c r="J918" s="524"/>
      <c r="K918" s="693"/>
      <c r="L918" s="511"/>
      <c r="M918" s="511"/>
      <c r="N918" s="525"/>
    </row>
    <row r="919" spans="5:14" s="30" customFormat="1" x14ac:dyDescent="0.25">
      <c r="E919" s="511"/>
      <c r="F919" s="511"/>
      <c r="G919" s="512"/>
      <c r="H919" s="512"/>
      <c r="I919" s="686"/>
      <c r="J919" s="524"/>
      <c r="K919" s="693"/>
      <c r="L919" s="511"/>
      <c r="M919" s="511"/>
      <c r="N919" s="525"/>
    </row>
    <row r="920" spans="5:14" s="30" customFormat="1" x14ac:dyDescent="0.25">
      <c r="E920" s="511"/>
      <c r="F920" s="511"/>
      <c r="G920" s="512"/>
      <c r="H920" s="512"/>
      <c r="I920" s="686"/>
      <c r="J920" s="524"/>
      <c r="K920" s="693"/>
      <c r="L920" s="511"/>
      <c r="M920" s="511"/>
      <c r="N920" s="525"/>
    </row>
    <row r="921" spans="5:14" s="30" customFormat="1" x14ac:dyDescent="0.25">
      <c r="E921" s="511"/>
      <c r="F921" s="511"/>
      <c r="G921" s="512"/>
      <c r="H921" s="512"/>
      <c r="I921" s="686"/>
      <c r="J921" s="524"/>
      <c r="K921" s="693"/>
      <c r="L921" s="511"/>
      <c r="M921" s="511"/>
      <c r="N921" s="525"/>
    </row>
    <row r="922" spans="5:14" s="30" customFormat="1" x14ac:dyDescent="0.25">
      <c r="E922" s="511"/>
      <c r="F922" s="511"/>
      <c r="G922" s="512"/>
      <c r="H922" s="512"/>
      <c r="I922" s="686"/>
      <c r="J922" s="524"/>
      <c r="K922" s="693"/>
      <c r="L922" s="511"/>
      <c r="M922" s="511"/>
      <c r="N922" s="525"/>
    </row>
    <row r="923" spans="5:14" s="30" customFormat="1" x14ac:dyDescent="0.25">
      <c r="E923" s="511"/>
      <c r="F923" s="511"/>
      <c r="G923" s="512"/>
      <c r="H923" s="512"/>
      <c r="I923" s="686"/>
      <c r="J923" s="524"/>
      <c r="K923" s="693"/>
      <c r="L923" s="511"/>
      <c r="M923" s="511"/>
      <c r="N923" s="525"/>
    </row>
    <row r="924" spans="5:14" s="30" customFormat="1" x14ac:dyDescent="0.25">
      <c r="E924" s="511"/>
      <c r="F924" s="511"/>
      <c r="G924" s="512"/>
      <c r="H924" s="512"/>
      <c r="I924" s="686"/>
      <c r="J924" s="524"/>
      <c r="K924" s="693"/>
      <c r="L924" s="511"/>
      <c r="M924" s="511"/>
      <c r="N924" s="525"/>
    </row>
    <row r="925" spans="5:14" s="30" customFormat="1" x14ac:dyDescent="0.25">
      <c r="E925" s="511"/>
      <c r="F925" s="511"/>
      <c r="G925" s="512"/>
      <c r="H925" s="512"/>
      <c r="I925" s="686"/>
      <c r="J925" s="524"/>
      <c r="K925" s="693"/>
      <c r="L925" s="511"/>
      <c r="M925" s="511"/>
      <c r="N925" s="525"/>
    </row>
    <row r="926" spans="5:14" s="30" customFormat="1" x14ac:dyDescent="0.25">
      <c r="E926" s="511"/>
      <c r="F926" s="511"/>
      <c r="G926" s="512"/>
      <c r="H926" s="512"/>
      <c r="I926" s="686"/>
      <c r="J926" s="524"/>
      <c r="K926" s="693"/>
      <c r="L926" s="511"/>
      <c r="M926" s="511"/>
      <c r="N926" s="525"/>
    </row>
    <row r="927" spans="5:14" s="30" customFormat="1" x14ac:dyDescent="0.25">
      <c r="E927" s="511"/>
      <c r="F927" s="511"/>
      <c r="G927" s="512"/>
      <c r="H927" s="512"/>
      <c r="I927" s="686"/>
      <c r="J927" s="524"/>
      <c r="K927" s="693"/>
      <c r="L927" s="511"/>
      <c r="M927" s="511"/>
      <c r="N927" s="525"/>
    </row>
    <row r="928" spans="5:14" s="30" customFormat="1" x14ac:dyDescent="0.25">
      <c r="E928" s="511"/>
      <c r="F928" s="511"/>
      <c r="G928" s="512"/>
      <c r="H928" s="512"/>
      <c r="I928" s="686"/>
      <c r="J928" s="524"/>
      <c r="K928" s="693"/>
      <c r="L928" s="511"/>
      <c r="M928" s="511"/>
      <c r="N928" s="525"/>
    </row>
    <row r="929" spans="5:14" s="30" customFormat="1" x14ac:dyDescent="0.25">
      <c r="E929" s="511"/>
      <c r="F929" s="511"/>
      <c r="G929" s="512"/>
      <c r="H929" s="512"/>
      <c r="I929" s="686"/>
      <c r="J929" s="524"/>
      <c r="K929" s="693"/>
      <c r="L929" s="511"/>
      <c r="M929" s="511"/>
      <c r="N929" s="525"/>
    </row>
    <row r="930" spans="5:14" s="30" customFormat="1" x14ac:dyDescent="0.25">
      <c r="E930" s="511"/>
      <c r="F930" s="511"/>
      <c r="G930" s="512"/>
      <c r="H930" s="512"/>
      <c r="I930" s="686"/>
      <c r="J930" s="524"/>
      <c r="K930" s="693"/>
      <c r="L930" s="511"/>
      <c r="M930" s="511"/>
      <c r="N930" s="525"/>
    </row>
    <row r="931" spans="5:14" s="30" customFormat="1" x14ac:dyDescent="0.25">
      <c r="E931" s="511"/>
      <c r="F931" s="511"/>
      <c r="G931" s="512"/>
      <c r="H931" s="512"/>
      <c r="I931" s="686"/>
      <c r="J931" s="524"/>
      <c r="K931" s="693"/>
      <c r="L931" s="511"/>
      <c r="M931" s="511"/>
      <c r="N931" s="525"/>
    </row>
    <row r="932" spans="5:14" s="30" customFormat="1" x14ac:dyDescent="0.25">
      <c r="E932" s="511"/>
      <c r="F932" s="511"/>
      <c r="G932" s="512"/>
      <c r="H932" s="512"/>
      <c r="I932" s="686"/>
      <c r="J932" s="524"/>
      <c r="K932" s="693"/>
      <c r="L932" s="511"/>
      <c r="M932" s="511"/>
      <c r="N932" s="525"/>
    </row>
    <row r="933" spans="5:14" s="30" customFormat="1" x14ac:dyDescent="0.25">
      <c r="E933" s="511"/>
      <c r="F933" s="511"/>
      <c r="G933" s="512"/>
      <c r="H933" s="512"/>
      <c r="I933" s="686"/>
      <c r="J933" s="524"/>
      <c r="K933" s="693"/>
      <c r="L933" s="511"/>
      <c r="M933" s="511"/>
      <c r="N933" s="525"/>
    </row>
    <row r="934" spans="5:14" s="30" customFormat="1" x14ac:dyDescent="0.25">
      <c r="E934" s="511"/>
      <c r="F934" s="511"/>
      <c r="G934" s="512"/>
      <c r="H934" s="512"/>
      <c r="I934" s="686"/>
      <c r="J934" s="524"/>
      <c r="K934" s="693"/>
      <c r="L934" s="511"/>
      <c r="M934" s="511"/>
      <c r="N934" s="525"/>
    </row>
    <row r="935" spans="5:14" s="30" customFormat="1" x14ac:dyDescent="0.25">
      <c r="E935" s="511"/>
      <c r="F935" s="511"/>
      <c r="G935" s="512"/>
      <c r="H935" s="512"/>
      <c r="I935" s="686"/>
      <c r="J935" s="524"/>
      <c r="K935" s="693"/>
      <c r="L935" s="511"/>
      <c r="M935" s="511"/>
      <c r="N935" s="525"/>
    </row>
    <row r="936" spans="5:14" s="30" customFormat="1" x14ac:dyDescent="0.25">
      <c r="E936" s="511"/>
      <c r="F936" s="511"/>
      <c r="G936" s="512"/>
      <c r="H936" s="512"/>
      <c r="I936" s="686"/>
      <c r="J936" s="524"/>
      <c r="K936" s="693"/>
      <c r="L936" s="511"/>
      <c r="M936" s="511"/>
      <c r="N936" s="525"/>
    </row>
    <row r="937" spans="5:14" s="30" customFormat="1" x14ac:dyDescent="0.25">
      <c r="E937" s="511"/>
      <c r="F937" s="511"/>
      <c r="G937" s="512"/>
      <c r="H937" s="512"/>
      <c r="I937" s="686"/>
      <c r="J937" s="524"/>
      <c r="K937" s="693"/>
      <c r="L937" s="511"/>
      <c r="M937" s="511"/>
      <c r="N937" s="525"/>
    </row>
    <row r="938" spans="5:14" s="30" customFormat="1" x14ac:dyDescent="0.25">
      <c r="E938" s="511"/>
      <c r="F938" s="511"/>
      <c r="G938" s="512"/>
      <c r="H938" s="512"/>
      <c r="I938" s="686"/>
      <c r="J938" s="524"/>
      <c r="K938" s="693"/>
      <c r="L938" s="511"/>
      <c r="M938" s="511"/>
      <c r="N938" s="525"/>
    </row>
    <row r="939" spans="5:14" s="30" customFormat="1" x14ac:dyDescent="0.25">
      <c r="E939" s="511"/>
      <c r="F939" s="511"/>
      <c r="G939" s="512"/>
      <c r="H939" s="512"/>
      <c r="I939" s="686"/>
      <c r="J939" s="524"/>
      <c r="K939" s="693"/>
      <c r="L939" s="511"/>
      <c r="M939" s="511"/>
      <c r="N939" s="525"/>
    </row>
    <row r="940" spans="5:14" s="30" customFormat="1" x14ac:dyDescent="0.25">
      <c r="E940" s="511"/>
      <c r="F940" s="511"/>
      <c r="G940" s="512"/>
      <c r="H940" s="512"/>
      <c r="I940" s="686"/>
      <c r="J940" s="524"/>
      <c r="K940" s="693"/>
      <c r="L940" s="511"/>
      <c r="M940" s="511"/>
      <c r="N940" s="525"/>
    </row>
    <row r="941" spans="5:14" s="30" customFormat="1" x14ac:dyDescent="0.25">
      <c r="E941" s="511"/>
      <c r="F941" s="511"/>
      <c r="G941" s="512"/>
      <c r="H941" s="512"/>
      <c r="I941" s="686"/>
      <c r="J941" s="524"/>
      <c r="K941" s="693"/>
      <c r="L941" s="511"/>
      <c r="M941" s="511"/>
      <c r="N941" s="525"/>
    </row>
    <row r="942" spans="5:14" s="30" customFormat="1" x14ac:dyDescent="0.25">
      <c r="E942" s="511"/>
      <c r="F942" s="511"/>
      <c r="G942" s="512"/>
      <c r="H942" s="512"/>
      <c r="I942" s="686"/>
      <c r="J942" s="524"/>
      <c r="K942" s="693"/>
      <c r="L942" s="511"/>
      <c r="M942" s="511"/>
      <c r="N942" s="525"/>
    </row>
    <row r="943" spans="5:14" s="30" customFormat="1" x14ac:dyDescent="0.25">
      <c r="E943" s="511"/>
      <c r="F943" s="511"/>
      <c r="G943" s="512"/>
      <c r="H943" s="512"/>
      <c r="I943" s="686"/>
      <c r="J943" s="524"/>
      <c r="K943" s="693"/>
      <c r="L943" s="511"/>
      <c r="M943" s="511"/>
      <c r="N943" s="525"/>
    </row>
    <row r="944" spans="5:14" s="30" customFormat="1" x14ac:dyDescent="0.25">
      <c r="E944" s="511"/>
      <c r="F944" s="511"/>
      <c r="G944" s="512"/>
      <c r="H944" s="512"/>
      <c r="I944" s="686"/>
      <c r="J944" s="524"/>
      <c r="K944" s="693"/>
      <c r="L944" s="511"/>
      <c r="M944" s="511"/>
      <c r="N944" s="525"/>
    </row>
    <row r="945" spans="5:14" s="30" customFormat="1" x14ac:dyDescent="0.25">
      <c r="E945" s="511"/>
      <c r="F945" s="511"/>
      <c r="G945" s="512"/>
      <c r="H945" s="512"/>
      <c r="I945" s="686"/>
      <c r="J945" s="524"/>
      <c r="K945" s="693"/>
      <c r="L945" s="511"/>
      <c r="M945" s="511"/>
      <c r="N945" s="525"/>
    </row>
    <row r="946" spans="5:14" s="30" customFormat="1" x14ac:dyDescent="0.25">
      <c r="E946" s="511"/>
      <c r="F946" s="511"/>
      <c r="G946" s="512"/>
      <c r="H946" s="512"/>
      <c r="I946" s="686"/>
      <c r="J946" s="524"/>
      <c r="K946" s="693"/>
      <c r="L946" s="511"/>
      <c r="M946" s="511"/>
      <c r="N946" s="525"/>
    </row>
    <row r="947" spans="5:14" s="30" customFormat="1" x14ac:dyDescent="0.25">
      <c r="E947" s="511"/>
      <c r="F947" s="511"/>
      <c r="G947" s="512"/>
      <c r="H947" s="512"/>
      <c r="I947" s="686"/>
      <c r="J947" s="524"/>
      <c r="K947" s="693"/>
      <c r="L947" s="511"/>
      <c r="M947" s="511"/>
      <c r="N947" s="525"/>
    </row>
    <row r="948" spans="5:14" s="30" customFormat="1" x14ac:dyDescent="0.25">
      <c r="E948" s="511"/>
      <c r="F948" s="511"/>
      <c r="G948" s="512"/>
      <c r="H948" s="512"/>
      <c r="I948" s="686"/>
      <c r="J948" s="524"/>
      <c r="K948" s="693"/>
      <c r="L948" s="511"/>
      <c r="M948" s="511"/>
      <c r="N948" s="525"/>
    </row>
    <row r="949" spans="5:14" s="30" customFormat="1" x14ac:dyDescent="0.25">
      <c r="E949" s="511"/>
      <c r="F949" s="511"/>
      <c r="G949" s="512"/>
      <c r="H949" s="512"/>
      <c r="I949" s="686"/>
      <c r="J949" s="524"/>
      <c r="K949" s="693"/>
      <c r="L949" s="511"/>
      <c r="M949" s="511"/>
      <c r="N949" s="525"/>
    </row>
    <row r="950" spans="5:14" s="30" customFormat="1" x14ac:dyDescent="0.25">
      <c r="E950" s="511"/>
      <c r="F950" s="511"/>
      <c r="G950" s="512"/>
      <c r="H950" s="512"/>
      <c r="I950" s="686"/>
      <c r="J950" s="524"/>
      <c r="K950" s="693"/>
      <c r="L950" s="511"/>
      <c r="M950" s="511"/>
      <c r="N950" s="525"/>
    </row>
    <row r="951" spans="5:14" s="30" customFormat="1" x14ac:dyDescent="0.25">
      <c r="E951" s="511"/>
      <c r="F951" s="511"/>
      <c r="G951" s="512"/>
      <c r="H951" s="512"/>
      <c r="I951" s="686"/>
      <c r="J951" s="524"/>
      <c r="K951" s="693"/>
      <c r="L951" s="511"/>
      <c r="M951" s="511"/>
      <c r="N951" s="525"/>
    </row>
    <row r="952" spans="5:14" s="30" customFormat="1" x14ac:dyDescent="0.25">
      <c r="E952" s="511"/>
      <c r="F952" s="511"/>
      <c r="G952" s="512"/>
      <c r="H952" s="512"/>
      <c r="I952" s="686"/>
      <c r="J952" s="524"/>
      <c r="K952" s="693"/>
      <c r="L952" s="511"/>
      <c r="M952" s="511"/>
      <c r="N952" s="525"/>
    </row>
    <row r="953" spans="5:14" s="30" customFormat="1" x14ac:dyDescent="0.25">
      <c r="E953" s="511"/>
      <c r="F953" s="511"/>
      <c r="G953" s="512"/>
      <c r="H953" s="512"/>
      <c r="I953" s="686"/>
      <c r="J953" s="524"/>
      <c r="K953" s="693"/>
      <c r="L953" s="511"/>
      <c r="M953" s="511"/>
      <c r="N953" s="525"/>
    </row>
    <row r="954" spans="5:14" s="30" customFormat="1" x14ac:dyDescent="0.25">
      <c r="E954" s="511"/>
      <c r="F954" s="511"/>
      <c r="G954" s="512"/>
      <c r="H954" s="512"/>
      <c r="I954" s="686"/>
      <c r="J954" s="524"/>
      <c r="K954" s="693"/>
      <c r="L954" s="511"/>
      <c r="M954" s="511"/>
      <c r="N954" s="525"/>
    </row>
    <row r="955" spans="5:14" s="30" customFormat="1" x14ac:dyDescent="0.25">
      <c r="E955" s="511"/>
      <c r="F955" s="511"/>
      <c r="G955" s="512"/>
      <c r="H955" s="512"/>
      <c r="I955" s="686"/>
      <c r="J955" s="524"/>
      <c r="K955" s="693"/>
      <c r="L955" s="511"/>
      <c r="M955" s="511"/>
      <c r="N955" s="525"/>
    </row>
    <row r="956" spans="5:14" s="30" customFormat="1" x14ac:dyDescent="0.25">
      <c r="E956" s="511"/>
      <c r="F956" s="511"/>
      <c r="G956" s="512"/>
      <c r="H956" s="512"/>
      <c r="I956" s="686"/>
      <c r="J956" s="524"/>
      <c r="K956" s="693"/>
      <c r="L956" s="511"/>
      <c r="M956" s="511"/>
      <c r="N956" s="525"/>
    </row>
    <row r="957" spans="5:14" s="30" customFormat="1" x14ac:dyDescent="0.25">
      <c r="E957" s="511"/>
      <c r="F957" s="511"/>
      <c r="G957" s="512"/>
      <c r="H957" s="512"/>
      <c r="I957" s="686"/>
      <c r="J957" s="524"/>
      <c r="K957" s="693"/>
      <c r="L957" s="511"/>
      <c r="M957" s="511"/>
      <c r="N957" s="525"/>
    </row>
    <row r="958" spans="5:14" s="30" customFormat="1" x14ac:dyDescent="0.25">
      <c r="E958" s="511"/>
      <c r="F958" s="511"/>
      <c r="G958" s="512"/>
      <c r="H958" s="512"/>
      <c r="I958" s="686"/>
      <c r="J958" s="524"/>
      <c r="K958" s="693"/>
      <c r="L958" s="511"/>
      <c r="M958" s="511"/>
      <c r="N958" s="525"/>
    </row>
    <row r="959" spans="5:14" s="30" customFormat="1" x14ac:dyDescent="0.25">
      <c r="E959" s="511"/>
      <c r="F959" s="511"/>
      <c r="G959" s="512"/>
      <c r="H959" s="512"/>
      <c r="I959" s="686"/>
      <c r="J959" s="524"/>
      <c r="K959" s="693"/>
      <c r="L959" s="511"/>
      <c r="M959" s="511"/>
      <c r="N959" s="525"/>
    </row>
    <row r="960" spans="5:14" s="30" customFormat="1" x14ac:dyDescent="0.25">
      <c r="E960" s="511"/>
      <c r="F960" s="511"/>
      <c r="G960" s="512"/>
      <c r="H960" s="512"/>
      <c r="I960" s="686"/>
      <c r="J960" s="524"/>
      <c r="K960" s="693"/>
      <c r="L960" s="511"/>
      <c r="M960" s="511"/>
      <c r="N960" s="525"/>
    </row>
    <row r="961" spans="5:14" s="30" customFormat="1" x14ac:dyDescent="0.25">
      <c r="E961" s="511"/>
      <c r="F961" s="511"/>
      <c r="G961" s="512"/>
      <c r="H961" s="512"/>
      <c r="I961" s="686"/>
      <c r="J961" s="524"/>
      <c r="K961" s="693"/>
      <c r="L961" s="511"/>
      <c r="M961" s="511"/>
      <c r="N961" s="525"/>
    </row>
    <row r="962" spans="5:14" s="30" customFormat="1" x14ac:dyDescent="0.25">
      <c r="E962" s="511"/>
      <c r="F962" s="511"/>
      <c r="G962" s="512"/>
      <c r="H962" s="512"/>
      <c r="I962" s="686"/>
      <c r="J962" s="524"/>
      <c r="K962" s="693"/>
      <c r="L962" s="511"/>
      <c r="M962" s="511"/>
      <c r="N962" s="525"/>
    </row>
    <row r="963" spans="5:14" s="30" customFormat="1" x14ac:dyDescent="0.25">
      <c r="E963" s="511"/>
      <c r="F963" s="511"/>
      <c r="G963" s="512"/>
      <c r="H963" s="512"/>
      <c r="I963" s="686"/>
      <c r="J963" s="524"/>
      <c r="K963" s="693"/>
      <c r="L963" s="511"/>
      <c r="M963" s="511"/>
      <c r="N963" s="525"/>
    </row>
    <row r="964" spans="5:14" s="30" customFormat="1" x14ac:dyDescent="0.25">
      <c r="E964" s="511"/>
      <c r="F964" s="511"/>
      <c r="G964" s="512"/>
      <c r="H964" s="512"/>
      <c r="I964" s="686"/>
      <c r="J964" s="524"/>
      <c r="K964" s="693"/>
      <c r="L964" s="511"/>
      <c r="M964" s="511"/>
      <c r="N964" s="525"/>
    </row>
    <row r="965" spans="5:14" s="30" customFormat="1" x14ac:dyDescent="0.25">
      <c r="E965" s="511"/>
      <c r="F965" s="511"/>
      <c r="G965" s="512"/>
      <c r="H965" s="512"/>
      <c r="I965" s="686"/>
      <c r="J965" s="524"/>
      <c r="K965" s="693"/>
      <c r="L965" s="511"/>
      <c r="M965" s="511"/>
      <c r="N965" s="525"/>
    </row>
    <row r="966" spans="5:14" s="30" customFormat="1" x14ac:dyDescent="0.25">
      <c r="E966" s="511"/>
      <c r="F966" s="511"/>
      <c r="G966" s="512"/>
      <c r="H966" s="512"/>
      <c r="I966" s="686"/>
      <c r="J966" s="524"/>
      <c r="K966" s="693"/>
      <c r="L966" s="511"/>
      <c r="M966" s="511"/>
      <c r="N966" s="525"/>
    </row>
    <row r="967" spans="5:14" s="30" customFormat="1" x14ac:dyDescent="0.25">
      <c r="E967" s="511"/>
      <c r="F967" s="511"/>
      <c r="G967" s="512"/>
      <c r="H967" s="512"/>
      <c r="I967" s="686"/>
      <c r="J967" s="524"/>
      <c r="K967" s="693"/>
      <c r="L967" s="511"/>
      <c r="M967" s="511"/>
      <c r="N967" s="525"/>
    </row>
    <row r="968" spans="5:14" s="30" customFormat="1" x14ac:dyDescent="0.25">
      <c r="E968" s="511"/>
      <c r="F968" s="511"/>
      <c r="G968" s="512"/>
      <c r="H968" s="512"/>
      <c r="I968" s="686"/>
      <c r="J968" s="524"/>
      <c r="K968" s="693"/>
      <c r="L968" s="511"/>
      <c r="M968" s="511"/>
      <c r="N968" s="525"/>
    </row>
    <row r="969" spans="5:14" s="30" customFormat="1" x14ac:dyDescent="0.25">
      <c r="E969" s="511"/>
      <c r="F969" s="511"/>
      <c r="G969" s="512"/>
      <c r="H969" s="512"/>
      <c r="I969" s="686"/>
      <c r="J969" s="524"/>
      <c r="K969" s="693"/>
      <c r="L969" s="511"/>
      <c r="M969" s="511"/>
      <c r="N969" s="525"/>
    </row>
    <row r="970" spans="5:14" s="30" customFormat="1" x14ac:dyDescent="0.25">
      <c r="E970" s="511"/>
      <c r="F970" s="511"/>
      <c r="G970" s="512"/>
      <c r="H970" s="512"/>
      <c r="I970" s="686"/>
      <c r="J970" s="524"/>
      <c r="K970" s="693"/>
      <c r="L970" s="511"/>
      <c r="M970" s="511"/>
      <c r="N970" s="525"/>
    </row>
    <row r="971" spans="5:14" s="30" customFormat="1" x14ac:dyDescent="0.25">
      <c r="E971" s="511"/>
      <c r="F971" s="511"/>
      <c r="G971" s="512"/>
      <c r="H971" s="512"/>
      <c r="I971" s="686"/>
      <c r="J971" s="524"/>
      <c r="K971" s="693"/>
      <c r="L971" s="511"/>
      <c r="M971" s="511"/>
      <c r="N971" s="525"/>
    </row>
    <row r="972" spans="5:14" s="30" customFormat="1" x14ac:dyDescent="0.25">
      <c r="E972" s="511"/>
      <c r="F972" s="511"/>
      <c r="G972" s="512"/>
      <c r="H972" s="512"/>
      <c r="I972" s="686"/>
      <c r="J972" s="524"/>
      <c r="K972" s="693"/>
      <c r="L972" s="511"/>
      <c r="M972" s="511"/>
      <c r="N972" s="525"/>
    </row>
    <row r="973" spans="5:14" s="30" customFormat="1" x14ac:dyDescent="0.25">
      <c r="E973" s="511"/>
      <c r="F973" s="511"/>
      <c r="G973" s="512"/>
      <c r="H973" s="512"/>
      <c r="I973" s="686"/>
      <c r="J973" s="524"/>
      <c r="K973" s="693"/>
      <c r="L973" s="511"/>
      <c r="M973" s="511"/>
      <c r="N973" s="525"/>
    </row>
    <row r="974" spans="5:14" s="30" customFormat="1" x14ac:dyDescent="0.25">
      <c r="E974" s="511"/>
      <c r="F974" s="511"/>
      <c r="G974" s="512"/>
      <c r="H974" s="512"/>
      <c r="I974" s="686"/>
      <c r="J974" s="524"/>
      <c r="K974" s="693"/>
      <c r="L974" s="511"/>
      <c r="M974" s="511"/>
      <c r="N974" s="525"/>
    </row>
    <row r="975" spans="5:14" s="30" customFormat="1" x14ac:dyDescent="0.25">
      <c r="E975" s="511"/>
      <c r="F975" s="511"/>
      <c r="G975" s="512"/>
      <c r="H975" s="512"/>
      <c r="I975" s="686"/>
      <c r="J975" s="524"/>
      <c r="K975" s="693"/>
      <c r="L975" s="511"/>
      <c r="M975" s="511"/>
      <c r="N975" s="525"/>
    </row>
    <row r="976" spans="5:14" s="30" customFormat="1" x14ac:dyDescent="0.25">
      <c r="E976" s="511"/>
      <c r="F976" s="511"/>
      <c r="G976" s="512"/>
      <c r="H976" s="512"/>
      <c r="I976" s="686"/>
      <c r="J976" s="524"/>
      <c r="K976" s="693"/>
      <c r="L976" s="511"/>
      <c r="M976" s="511"/>
      <c r="N976" s="525"/>
    </row>
    <row r="977" spans="5:14" s="30" customFormat="1" x14ac:dyDescent="0.25">
      <c r="E977" s="511"/>
      <c r="F977" s="511"/>
      <c r="G977" s="512"/>
      <c r="H977" s="512"/>
      <c r="I977" s="686"/>
      <c r="J977" s="524"/>
      <c r="K977" s="693"/>
      <c r="L977" s="511"/>
      <c r="M977" s="511"/>
      <c r="N977" s="525"/>
    </row>
    <row r="978" spans="5:14" s="30" customFormat="1" x14ac:dyDescent="0.25">
      <c r="E978" s="511"/>
      <c r="F978" s="511"/>
      <c r="G978" s="512"/>
      <c r="H978" s="512"/>
      <c r="I978" s="686"/>
      <c r="J978" s="524"/>
      <c r="K978" s="693"/>
      <c r="L978" s="511"/>
      <c r="M978" s="511"/>
      <c r="N978" s="525"/>
    </row>
    <row r="979" spans="5:14" s="30" customFormat="1" x14ac:dyDescent="0.25">
      <c r="E979" s="511"/>
      <c r="F979" s="511"/>
      <c r="G979" s="512"/>
      <c r="H979" s="512"/>
      <c r="I979" s="686"/>
      <c r="J979" s="524"/>
      <c r="K979" s="693"/>
      <c r="L979" s="511"/>
      <c r="M979" s="511"/>
      <c r="N979" s="525"/>
    </row>
    <row r="980" spans="5:14" s="30" customFormat="1" x14ac:dyDescent="0.25">
      <c r="E980" s="511"/>
      <c r="F980" s="511"/>
      <c r="G980" s="512"/>
      <c r="H980" s="512"/>
      <c r="I980" s="686"/>
      <c r="J980" s="524"/>
      <c r="K980" s="693"/>
      <c r="L980" s="511"/>
      <c r="M980" s="511"/>
      <c r="N980" s="525"/>
    </row>
    <row r="981" spans="5:14" s="30" customFormat="1" x14ac:dyDescent="0.25">
      <c r="E981" s="511"/>
      <c r="F981" s="511"/>
      <c r="G981" s="512"/>
      <c r="H981" s="512"/>
      <c r="I981" s="686"/>
      <c r="J981" s="524"/>
      <c r="K981" s="693"/>
      <c r="L981" s="511"/>
      <c r="M981" s="511"/>
      <c r="N981" s="5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S348"/>
  <sheetViews>
    <sheetView showGridLines="0" workbookViewId="0">
      <selection activeCell="E49" sqref="E49"/>
    </sheetView>
  </sheetViews>
  <sheetFormatPr baseColWidth="10" defaultRowHeight="15" x14ac:dyDescent="0.25"/>
  <cols>
    <col min="1" max="1" width="31.140625" style="265" bestFit="1" customWidth="1"/>
    <col min="2" max="2" width="13.42578125" style="265" bestFit="1" customWidth="1"/>
    <col min="3" max="4" width="11.42578125" style="265"/>
    <col min="5" max="5" width="14.28515625" style="24" customWidth="1"/>
    <col min="6" max="6" width="16.28515625" style="24" customWidth="1"/>
    <col min="7" max="7" width="18.140625" style="24" customWidth="1"/>
    <col min="8" max="8" width="22.7109375" style="676" customWidth="1"/>
    <col min="9" max="9" width="21.28515625" style="701" customWidth="1"/>
    <col min="10" max="11" width="20.5703125" style="24" customWidth="1"/>
    <col min="12" max="12" width="21.28515625" style="24" customWidth="1"/>
    <col min="13" max="13" width="20.7109375" style="24" customWidth="1"/>
    <col min="14" max="14" width="20.85546875" style="71" customWidth="1"/>
    <col min="15" max="15" width="17.28515625" style="71" customWidth="1"/>
    <col min="16" max="45" width="11.42578125" style="71"/>
  </cols>
  <sheetData>
    <row r="1" spans="1:45" s="22" customFormat="1" ht="16.5" thickBot="1" x14ac:dyDescent="0.3">
      <c r="A1" s="46"/>
      <c r="B1" s="46"/>
      <c r="C1" s="46"/>
      <c r="D1" s="46"/>
      <c r="E1" s="239" t="s">
        <v>0</v>
      </c>
      <c r="F1" s="240" t="s">
        <v>218</v>
      </c>
      <c r="G1" s="240" t="s">
        <v>166</v>
      </c>
      <c r="H1" s="698" t="s">
        <v>282</v>
      </c>
      <c r="I1" s="241" t="s">
        <v>1</v>
      </c>
      <c r="J1" s="242" t="s">
        <v>155</v>
      </c>
      <c r="K1" s="242" t="s">
        <v>276</v>
      </c>
      <c r="L1" s="240" t="s">
        <v>219</v>
      </c>
      <c r="M1" s="240" t="s">
        <v>153</v>
      </c>
      <c r="N1" s="273" t="s">
        <v>225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</row>
    <row r="2" spans="1:45" ht="19.5" thickBot="1" x14ac:dyDescent="0.35">
      <c r="A2" s="594" t="s">
        <v>270</v>
      </c>
      <c r="B2" s="593">
        <f>AVERAGE(J2:J163)</f>
        <v>1.0728383222201371E-2</v>
      </c>
      <c r="E2" s="23">
        <v>43718</v>
      </c>
      <c r="F2" s="24">
        <v>4885</v>
      </c>
      <c r="G2" s="24">
        <v>414.32</v>
      </c>
      <c r="H2" s="643">
        <v>420</v>
      </c>
      <c r="I2" s="701">
        <v>19758.2791</v>
      </c>
      <c r="J2" s="24">
        <f t="shared" ref="J2:J33" si="0">G2/I2</f>
        <v>2.0969437566047945E-2</v>
      </c>
      <c r="K2" s="24">
        <f>H2/I2</f>
        <v>2.1256911994931786E-2</v>
      </c>
      <c r="L2" s="24">
        <v>2023953.2</v>
      </c>
      <c r="M2" s="24">
        <v>102.43570251014421</v>
      </c>
      <c r="N2" s="274">
        <f>M2</f>
        <v>102.43570251014421</v>
      </c>
    </row>
    <row r="3" spans="1:45" x14ac:dyDescent="0.25">
      <c r="E3" s="23">
        <v>43718</v>
      </c>
      <c r="F3" s="24">
        <v>115</v>
      </c>
      <c r="G3" s="24">
        <v>414.32</v>
      </c>
      <c r="H3" s="643">
        <v>420</v>
      </c>
      <c r="I3" s="701">
        <v>19758.2791</v>
      </c>
      <c r="J3" s="24">
        <f t="shared" si="0"/>
        <v>2.0969437566047945E-2</v>
      </c>
      <c r="K3" s="24">
        <f t="shared" ref="K3:K66" si="1">H3/I3</f>
        <v>2.1256911994931786E-2</v>
      </c>
      <c r="L3" s="24">
        <v>47646.799999999996</v>
      </c>
      <c r="M3" s="24">
        <v>2.4114853200955135</v>
      </c>
      <c r="N3" s="274">
        <f>N2+M3</f>
        <v>104.84718783023972</v>
      </c>
    </row>
    <row r="4" spans="1:45" x14ac:dyDescent="0.25">
      <c r="E4" s="23">
        <v>43753</v>
      </c>
      <c r="F4" s="24">
        <v>12811</v>
      </c>
      <c r="G4" s="24">
        <v>345.96</v>
      </c>
      <c r="H4" s="643">
        <v>335</v>
      </c>
      <c r="I4" s="701">
        <v>19025.394</v>
      </c>
      <c r="J4" s="24">
        <f t="shared" si="0"/>
        <v>1.8184117501062001E-2</v>
      </c>
      <c r="K4" s="24">
        <f t="shared" si="1"/>
        <v>1.7608045331413372E-2</v>
      </c>
      <c r="L4" s="24">
        <v>4432093.5599999996</v>
      </c>
      <c r="M4" s="24">
        <v>232.95672930610527</v>
      </c>
      <c r="N4" s="274">
        <f t="shared" ref="N4:N67" si="2">N3+M4</f>
        <v>337.80391713634498</v>
      </c>
    </row>
    <row r="5" spans="1:45" x14ac:dyDescent="0.25">
      <c r="E5" s="23">
        <v>43753</v>
      </c>
      <c r="F5" s="24">
        <v>7189</v>
      </c>
      <c r="G5" s="24">
        <v>345.96</v>
      </c>
      <c r="H5" s="643">
        <v>335</v>
      </c>
      <c r="I5" s="701">
        <v>19025.394</v>
      </c>
      <c r="J5" s="24">
        <f t="shared" si="0"/>
        <v>1.8184117501062001E-2</v>
      </c>
      <c r="K5" s="24">
        <f t="shared" si="1"/>
        <v>1.7608045331413372E-2</v>
      </c>
      <c r="L5" s="24">
        <v>2487106.44</v>
      </c>
      <c r="M5" s="24">
        <v>130.72562071513474</v>
      </c>
      <c r="N5" s="274">
        <f t="shared" si="2"/>
        <v>468.52953785147974</v>
      </c>
    </row>
    <row r="6" spans="1:45" x14ac:dyDescent="0.25">
      <c r="E6" s="23">
        <v>43756</v>
      </c>
      <c r="F6" s="24">
        <v>1962</v>
      </c>
      <c r="G6" s="24">
        <v>331.46</v>
      </c>
      <c r="H6" s="643">
        <v>320.01</v>
      </c>
      <c r="I6" s="701">
        <v>19173.6754</v>
      </c>
      <c r="J6" s="24">
        <f t="shared" si="0"/>
        <v>1.7287243738360148E-2</v>
      </c>
      <c r="K6" s="24">
        <f t="shared" si="1"/>
        <v>1.6690070804056691E-2</v>
      </c>
      <c r="L6" s="24">
        <v>650324.5199999999</v>
      </c>
      <c r="M6" s="24">
        <v>33.917572214662606</v>
      </c>
      <c r="N6" s="274">
        <f t="shared" si="2"/>
        <v>502.44711006614233</v>
      </c>
    </row>
    <row r="7" spans="1:45" x14ac:dyDescent="0.25">
      <c r="E7" s="23">
        <v>43756</v>
      </c>
      <c r="F7" s="24">
        <v>8038</v>
      </c>
      <c r="G7" s="24">
        <v>331.46</v>
      </c>
      <c r="H7" s="643">
        <v>320.01</v>
      </c>
      <c r="I7" s="701">
        <v>19173.6754</v>
      </c>
      <c r="J7" s="24">
        <f t="shared" si="0"/>
        <v>1.7287243738360148E-2</v>
      </c>
      <c r="K7" s="24">
        <f t="shared" si="1"/>
        <v>1.6690070804056691E-2</v>
      </c>
      <c r="L7" s="24">
        <v>2664275.48</v>
      </c>
      <c r="M7" s="24">
        <v>138.95486516893885</v>
      </c>
      <c r="N7" s="274">
        <f t="shared" si="2"/>
        <v>641.40197523508118</v>
      </c>
    </row>
    <row r="8" spans="1:45" x14ac:dyDescent="0.25">
      <c r="E8" s="23">
        <v>43759</v>
      </c>
      <c r="F8" s="24">
        <v>5000</v>
      </c>
      <c r="G8" s="24">
        <v>321.10000000000002</v>
      </c>
      <c r="H8" s="643">
        <v>320</v>
      </c>
      <c r="I8" s="701">
        <v>18710.564200000001</v>
      </c>
      <c r="J8" s="24">
        <f t="shared" si="0"/>
        <v>1.7161427980883655E-2</v>
      </c>
      <c r="K8" s="24">
        <f t="shared" si="1"/>
        <v>1.7102637663913949E-2</v>
      </c>
      <c r="L8" s="24">
        <v>1605500</v>
      </c>
      <c r="M8" s="24">
        <v>85.807139904418278</v>
      </c>
      <c r="N8" s="274">
        <f t="shared" si="2"/>
        <v>727.20911513949943</v>
      </c>
    </row>
    <row r="9" spans="1:45" x14ac:dyDescent="0.25">
      <c r="E9" s="23">
        <v>43760</v>
      </c>
      <c r="F9" s="24">
        <v>10000</v>
      </c>
      <c r="G9" s="24">
        <v>321.05</v>
      </c>
      <c r="H9" s="643">
        <v>310</v>
      </c>
      <c r="I9" s="701">
        <v>18374.540700000001</v>
      </c>
      <c r="J9" s="24">
        <f t="shared" si="0"/>
        <v>1.7472545585860547E-2</v>
      </c>
      <c r="K9" s="24">
        <f t="shared" si="1"/>
        <v>1.6871170009708052E-2</v>
      </c>
      <c r="L9" s="24">
        <v>3210500</v>
      </c>
      <c r="M9" s="24">
        <v>174.72545585860547</v>
      </c>
      <c r="N9" s="274">
        <f t="shared" si="2"/>
        <v>901.93457099810485</v>
      </c>
    </row>
    <row r="10" spans="1:45" x14ac:dyDescent="0.25">
      <c r="E10" s="23">
        <v>43761</v>
      </c>
      <c r="F10" s="24">
        <v>10000</v>
      </c>
      <c r="G10" s="24">
        <v>310.74</v>
      </c>
      <c r="H10" s="643">
        <v>310</v>
      </c>
      <c r="I10" s="701">
        <v>18380.409199999998</v>
      </c>
      <c r="J10" s="24">
        <f t="shared" si="0"/>
        <v>1.6906043636939271E-2</v>
      </c>
      <c r="K10" s="24">
        <f t="shared" si="1"/>
        <v>1.686578337983901E-2</v>
      </c>
      <c r="L10" s="24">
        <v>3107400</v>
      </c>
      <c r="M10" s="24">
        <v>169.0604363693927</v>
      </c>
      <c r="N10" s="274">
        <f t="shared" si="2"/>
        <v>1070.9950073674975</v>
      </c>
    </row>
    <row r="11" spans="1:45" x14ac:dyDescent="0.25">
      <c r="E11" s="23">
        <v>43761</v>
      </c>
      <c r="F11" s="24">
        <v>1496</v>
      </c>
      <c r="G11" s="24">
        <v>321.10000000000002</v>
      </c>
      <c r="H11" s="643">
        <v>310</v>
      </c>
      <c r="I11" s="701">
        <v>18380.409199999998</v>
      </c>
      <c r="J11" s="24">
        <f t="shared" si="0"/>
        <v>1.7469687236342926E-2</v>
      </c>
      <c r="K11" s="24">
        <f t="shared" si="1"/>
        <v>1.686578337983901E-2</v>
      </c>
      <c r="L11" s="24">
        <v>480365.60000000003</v>
      </c>
      <c r="M11" s="24">
        <v>26.134652105569014</v>
      </c>
      <c r="N11" s="274">
        <f t="shared" si="2"/>
        <v>1097.1296594730666</v>
      </c>
    </row>
    <row r="12" spans="1:45" x14ac:dyDescent="0.25">
      <c r="E12" s="23">
        <v>43761</v>
      </c>
      <c r="F12" s="24">
        <v>3504</v>
      </c>
      <c r="G12" s="24">
        <v>321.10000000000002</v>
      </c>
      <c r="H12" s="643">
        <v>310</v>
      </c>
      <c r="I12" s="701">
        <v>18380.409199999998</v>
      </c>
      <c r="J12" s="24">
        <f t="shared" si="0"/>
        <v>1.7469687236342926E-2</v>
      </c>
      <c r="K12" s="24">
        <f t="shared" si="1"/>
        <v>1.686578337983901E-2</v>
      </c>
      <c r="L12" s="24">
        <v>1125134.4000000001</v>
      </c>
      <c r="M12" s="24">
        <v>61.213784076145608</v>
      </c>
      <c r="N12" s="274">
        <f t="shared" si="2"/>
        <v>1158.3434435492122</v>
      </c>
    </row>
    <row r="13" spans="1:45" x14ac:dyDescent="0.25">
      <c r="E13" s="23">
        <v>43761</v>
      </c>
      <c r="F13" s="24">
        <v>10255</v>
      </c>
      <c r="G13" s="24">
        <v>321.10000000000002</v>
      </c>
      <c r="H13" s="643">
        <v>310</v>
      </c>
      <c r="I13" s="701">
        <v>18380.409199999998</v>
      </c>
      <c r="J13" s="24">
        <f t="shared" si="0"/>
        <v>1.7469687236342926E-2</v>
      </c>
      <c r="K13" s="24">
        <f t="shared" si="1"/>
        <v>1.686578337983901E-2</v>
      </c>
      <c r="L13" s="24">
        <v>3292880.5000000005</v>
      </c>
      <c r="M13" s="24">
        <v>179.1516426086967</v>
      </c>
      <c r="N13" s="274">
        <f t="shared" si="2"/>
        <v>1337.4950861579089</v>
      </c>
    </row>
    <row r="14" spans="1:45" x14ac:dyDescent="0.25">
      <c r="B14" s="406"/>
      <c r="E14" s="23">
        <v>43761</v>
      </c>
      <c r="F14" s="24">
        <v>4745</v>
      </c>
      <c r="G14" s="24">
        <v>321.10000000000002</v>
      </c>
      <c r="H14" s="643">
        <v>310</v>
      </c>
      <c r="I14" s="701">
        <v>18380.409199999998</v>
      </c>
      <c r="J14" s="24">
        <f t="shared" si="0"/>
        <v>1.7469687236342926E-2</v>
      </c>
      <c r="K14" s="24">
        <f t="shared" si="1"/>
        <v>1.686578337983901E-2</v>
      </c>
      <c r="L14" s="24">
        <v>1523619.5</v>
      </c>
      <c r="M14" s="24">
        <v>82.893665936447164</v>
      </c>
      <c r="N14" s="274">
        <f t="shared" si="2"/>
        <v>1420.3887520943561</v>
      </c>
    </row>
    <row r="15" spans="1:45" x14ac:dyDescent="0.25">
      <c r="E15" s="23">
        <v>43762</v>
      </c>
      <c r="F15" s="24">
        <v>10000</v>
      </c>
      <c r="G15" s="24">
        <v>341.81</v>
      </c>
      <c r="H15" s="643">
        <v>359.99</v>
      </c>
      <c r="I15" s="701">
        <v>18587.147199999999</v>
      </c>
      <c r="J15" s="24">
        <f t="shared" si="0"/>
        <v>1.8389589124252485E-2</v>
      </c>
      <c r="K15" s="24">
        <f t="shared" si="1"/>
        <v>1.9367684353411695E-2</v>
      </c>
      <c r="L15" s="24">
        <v>3418100</v>
      </c>
      <c r="M15" s="24">
        <v>183.89589124252484</v>
      </c>
      <c r="N15" s="274">
        <f t="shared" si="2"/>
        <v>1604.2846433368809</v>
      </c>
    </row>
    <row r="16" spans="1:45" x14ac:dyDescent="0.25">
      <c r="E16" s="23">
        <v>43762</v>
      </c>
      <c r="F16" s="24">
        <v>10055</v>
      </c>
      <c r="G16" s="24">
        <v>341.81</v>
      </c>
      <c r="H16" s="643">
        <v>359.99</v>
      </c>
      <c r="I16" s="701">
        <v>18587.147199999999</v>
      </c>
      <c r="J16" s="24">
        <f t="shared" si="0"/>
        <v>1.8389589124252485E-2</v>
      </c>
      <c r="K16" s="24">
        <f t="shared" si="1"/>
        <v>1.9367684353411695E-2</v>
      </c>
      <c r="L16" s="24">
        <v>3436899.55</v>
      </c>
      <c r="M16" s="24">
        <v>184.90731864435872</v>
      </c>
      <c r="N16" s="274">
        <f t="shared" si="2"/>
        <v>1789.1919619812397</v>
      </c>
    </row>
    <row r="17" spans="5:14" x14ac:dyDescent="0.25">
      <c r="E17" s="23">
        <v>43762</v>
      </c>
      <c r="F17" s="24">
        <v>5000</v>
      </c>
      <c r="G17" s="24">
        <v>341.81</v>
      </c>
      <c r="H17" s="643">
        <v>359.99</v>
      </c>
      <c r="I17" s="701">
        <v>18587.147199999999</v>
      </c>
      <c r="J17" s="24">
        <f t="shared" si="0"/>
        <v>1.8389589124252485E-2</v>
      </c>
      <c r="K17" s="24">
        <f t="shared" si="1"/>
        <v>1.9367684353411695E-2</v>
      </c>
      <c r="L17" s="24">
        <v>1709050</v>
      </c>
      <c r="M17" s="24">
        <v>91.94794562126242</v>
      </c>
      <c r="N17" s="274">
        <f t="shared" si="2"/>
        <v>1881.1399076025023</v>
      </c>
    </row>
    <row r="18" spans="5:14" x14ac:dyDescent="0.25">
      <c r="E18" s="23">
        <v>43762</v>
      </c>
      <c r="F18" s="24">
        <v>35400</v>
      </c>
      <c r="G18" s="24">
        <v>346.78</v>
      </c>
      <c r="H18" s="643">
        <v>359.99</v>
      </c>
      <c r="I18" s="701">
        <v>18587.147199999999</v>
      </c>
      <c r="J18" s="24">
        <f t="shared" si="0"/>
        <v>1.8656978194050131E-2</v>
      </c>
      <c r="K18" s="24">
        <f t="shared" si="1"/>
        <v>1.9367684353411695E-2</v>
      </c>
      <c r="L18" s="24">
        <v>12276011.999999998</v>
      </c>
      <c r="M18" s="24">
        <v>660.4570280693747</v>
      </c>
      <c r="N18" s="274">
        <f t="shared" si="2"/>
        <v>2541.596935671877</v>
      </c>
    </row>
    <row r="19" spans="5:14" x14ac:dyDescent="0.25">
      <c r="E19" s="23">
        <v>43762</v>
      </c>
      <c r="F19" s="24">
        <v>2976</v>
      </c>
      <c r="G19" s="24">
        <v>346.99</v>
      </c>
      <c r="H19" s="643">
        <v>359.99</v>
      </c>
      <c r="I19" s="701">
        <v>18587.147199999999</v>
      </c>
      <c r="J19" s="24">
        <f t="shared" si="0"/>
        <v>1.8668276323759895E-2</v>
      </c>
      <c r="K19" s="24">
        <f t="shared" si="1"/>
        <v>1.9367684353411695E-2</v>
      </c>
      <c r="L19" s="24">
        <v>1032642.24</v>
      </c>
      <c r="M19" s="24">
        <v>55.556790339509448</v>
      </c>
      <c r="N19" s="274">
        <f t="shared" si="2"/>
        <v>2597.1537260113864</v>
      </c>
    </row>
    <row r="20" spans="5:14" x14ac:dyDescent="0.25">
      <c r="E20" s="23">
        <v>43762</v>
      </c>
      <c r="F20" s="24">
        <v>30000</v>
      </c>
      <c r="G20" s="24">
        <v>346.99</v>
      </c>
      <c r="H20" s="643">
        <v>359.99</v>
      </c>
      <c r="I20" s="701">
        <v>18587.147199999999</v>
      </c>
      <c r="J20" s="24">
        <f t="shared" si="0"/>
        <v>1.8668276323759895E-2</v>
      </c>
      <c r="K20" s="24">
        <f t="shared" si="1"/>
        <v>1.9367684353411695E-2</v>
      </c>
      <c r="L20" s="24">
        <v>10409700</v>
      </c>
      <c r="M20" s="24">
        <v>560.04828971279687</v>
      </c>
      <c r="N20" s="274">
        <f t="shared" si="2"/>
        <v>3157.2020157241832</v>
      </c>
    </row>
    <row r="21" spans="5:14" x14ac:dyDescent="0.25">
      <c r="E21" s="23">
        <v>43762</v>
      </c>
      <c r="F21" s="24">
        <v>27022</v>
      </c>
      <c r="G21" s="24">
        <v>346.99</v>
      </c>
      <c r="H21" s="643">
        <v>359.99</v>
      </c>
      <c r="I21" s="701">
        <v>18587.147199999999</v>
      </c>
      <c r="J21" s="24">
        <f t="shared" si="0"/>
        <v>1.8668276323759895E-2</v>
      </c>
      <c r="K21" s="24">
        <f t="shared" si="1"/>
        <v>1.9367684353411695E-2</v>
      </c>
      <c r="L21" s="24">
        <v>9376363.7799999993</v>
      </c>
      <c r="M21" s="24">
        <v>504.45416282063985</v>
      </c>
      <c r="N21" s="274">
        <f t="shared" si="2"/>
        <v>3661.656178544823</v>
      </c>
    </row>
    <row r="22" spans="5:14" x14ac:dyDescent="0.25">
      <c r="E22" s="23">
        <v>43763</v>
      </c>
      <c r="F22" s="24">
        <v>30000</v>
      </c>
      <c r="G22" s="24">
        <v>372.89</v>
      </c>
      <c r="H22" s="643">
        <v>370</v>
      </c>
      <c r="I22" s="701">
        <v>19758.069800000001</v>
      </c>
      <c r="J22" s="24">
        <f t="shared" si="0"/>
        <v>1.8872794952875405E-2</v>
      </c>
      <c r="K22" s="24">
        <f t="shared" si="1"/>
        <v>1.8726525604236908E-2</v>
      </c>
      <c r="L22" s="24">
        <v>11186700</v>
      </c>
      <c r="M22" s="24">
        <v>566.18384858626223</v>
      </c>
      <c r="N22" s="274">
        <f t="shared" si="2"/>
        <v>4227.8400271310857</v>
      </c>
    </row>
    <row r="23" spans="5:14" x14ac:dyDescent="0.25">
      <c r="E23" s="23">
        <v>43763</v>
      </c>
      <c r="F23" s="24">
        <v>5643</v>
      </c>
      <c r="G23" s="24">
        <v>372.89</v>
      </c>
      <c r="H23" s="643">
        <v>370</v>
      </c>
      <c r="I23" s="701">
        <v>19758.069800000001</v>
      </c>
      <c r="J23" s="24">
        <f t="shared" si="0"/>
        <v>1.8872794952875405E-2</v>
      </c>
      <c r="K23" s="24">
        <f t="shared" si="1"/>
        <v>1.8726525604236908E-2</v>
      </c>
      <c r="L23" s="24">
        <v>2104218.27</v>
      </c>
      <c r="M23" s="24">
        <v>106.49918191907592</v>
      </c>
      <c r="N23" s="274">
        <f t="shared" si="2"/>
        <v>4334.339209050162</v>
      </c>
    </row>
    <row r="24" spans="5:14" x14ac:dyDescent="0.25">
      <c r="E24" s="23">
        <v>43763</v>
      </c>
      <c r="F24" s="24">
        <v>12000</v>
      </c>
      <c r="G24" s="24">
        <v>372.89</v>
      </c>
      <c r="H24" s="643">
        <v>370</v>
      </c>
      <c r="I24" s="701">
        <v>19758.069800000001</v>
      </c>
      <c r="J24" s="24">
        <f t="shared" si="0"/>
        <v>1.8872794952875405E-2</v>
      </c>
      <c r="K24" s="24">
        <f t="shared" si="1"/>
        <v>1.8726525604236908E-2</v>
      </c>
      <c r="L24" s="24">
        <v>4474680</v>
      </c>
      <c r="M24" s="24">
        <v>226.47353943450486</v>
      </c>
      <c r="N24" s="274">
        <f t="shared" si="2"/>
        <v>4560.8127484846673</v>
      </c>
    </row>
    <row r="25" spans="5:14" x14ac:dyDescent="0.25">
      <c r="E25" s="23">
        <v>43763</v>
      </c>
      <c r="F25" s="24">
        <v>8403</v>
      </c>
      <c r="G25" s="24">
        <v>372.89</v>
      </c>
      <c r="H25" s="643">
        <v>370</v>
      </c>
      <c r="I25" s="701">
        <v>19758.069800000001</v>
      </c>
      <c r="J25" s="24">
        <f t="shared" si="0"/>
        <v>1.8872794952875405E-2</v>
      </c>
      <c r="K25" s="24">
        <f t="shared" si="1"/>
        <v>1.8726525604236908E-2</v>
      </c>
      <c r="L25" s="24">
        <v>3133394.67</v>
      </c>
      <c r="M25" s="24">
        <v>158.58809598901203</v>
      </c>
      <c r="N25" s="274">
        <f t="shared" si="2"/>
        <v>4719.4008444736792</v>
      </c>
    </row>
    <row r="26" spans="5:14" x14ac:dyDescent="0.25">
      <c r="E26" s="23">
        <v>43763</v>
      </c>
      <c r="F26" s="24">
        <v>11256</v>
      </c>
      <c r="G26" s="24">
        <v>372.89</v>
      </c>
      <c r="H26" s="643">
        <v>370</v>
      </c>
      <c r="I26" s="701">
        <v>19758.069800000001</v>
      </c>
      <c r="J26" s="24">
        <f t="shared" si="0"/>
        <v>1.8872794952875405E-2</v>
      </c>
      <c r="K26" s="24">
        <f t="shared" si="1"/>
        <v>1.8726525604236908E-2</v>
      </c>
      <c r="L26" s="24">
        <v>4197249.84</v>
      </c>
      <c r="M26" s="24">
        <v>212.43217998956555</v>
      </c>
      <c r="N26" s="274">
        <f t="shared" si="2"/>
        <v>4931.8330244632443</v>
      </c>
    </row>
    <row r="27" spans="5:14" x14ac:dyDescent="0.25">
      <c r="E27" s="23">
        <v>43763</v>
      </c>
      <c r="F27" s="24">
        <v>4350</v>
      </c>
      <c r="G27" s="24">
        <v>372.89</v>
      </c>
      <c r="H27" s="643">
        <v>370</v>
      </c>
      <c r="I27" s="701">
        <v>19758.069800000001</v>
      </c>
      <c r="J27" s="24">
        <f t="shared" si="0"/>
        <v>1.8872794952875405E-2</v>
      </c>
      <c r="K27" s="24">
        <f t="shared" si="1"/>
        <v>1.8726525604236908E-2</v>
      </c>
      <c r="L27" s="24">
        <v>1622071.5</v>
      </c>
      <c r="M27" s="24">
        <v>82.096658045008013</v>
      </c>
      <c r="N27" s="274">
        <f t="shared" si="2"/>
        <v>5013.929682508252</v>
      </c>
    </row>
    <row r="28" spans="5:14" x14ac:dyDescent="0.25">
      <c r="E28" s="23">
        <v>43763</v>
      </c>
      <c r="F28" s="24">
        <v>12000</v>
      </c>
      <c r="G28" s="24">
        <v>372.89</v>
      </c>
      <c r="H28" s="643">
        <v>370</v>
      </c>
      <c r="I28" s="701">
        <v>19758.069800000001</v>
      </c>
      <c r="J28" s="24">
        <f t="shared" si="0"/>
        <v>1.8872794952875405E-2</v>
      </c>
      <c r="K28" s="24">
        <f t="shared" si="1"/>
        <v>1.8726525604236908E-2</v>
      </c>
      <c r="L28" s="24">
        <v>4474680</v>
      </c>
      <c r="M28" s="24">
        <v>226.47353943450486</v>
      </c>
      <c r="N28" s="274">
        <f t="shared" si="2"/>
        <v>5240.4032219427572</v>
      </c>
    </row>
    <row r="29" spans="5:14" x14ac:dyDescent="0.25">
      <c r="E29" s="23">
        <v>43763</v>
      </c>
      <c r="F29" s="24">
        <v>11256</v>
      </c>
      <c r="G29" s="24">
        <v>372.89</v>
      </c>
      <c r="H29" s="643">
        <v>370</v>
      </c>
      <c r="I29" s="701">
        <v>19758.069800000001</v>
      </c>
      <c r="J29" s="24">
        <f t="shared" si="0"/>
        <v>1.8872794952875405E-2</v>
      </c>
      <c r="K29" s="24">
        <f t="shared" si="1"/>
        <v>1.8726525604236908E-2</v>
      </c>
      <c r="L29" s="24">
        <v>4197249.84</v>
      </c>
      <c r="M29" s="24">
        <v>212.43217998956555</v>
      </c>
      <c r="N29" s="274">
        <f t="shared" si="2"/>
        <v>5452.8354019323224</v>
      </c>
    </row>
    <row r="30" spans="5:14" x14ac:dyDescent="0.25">
      <c r="E30" s="23">
        <v>43763</v>
      </c>
      <c r="F30" s="24">
        <v>12000</v>
      </c>
      <c r="G30" s="24">
        <v>372.89</v>
      </c>
      <c r="H30" s="643">
        <v>370</v>
      </c>
      <c r="I30" s="701">
        <v>19758.069800000001</v>
      </c>
      <c r="J30" s="24">
        <f t="shared" si="0"/>
        <v>1.8872794952875405E-2</v>
      </c>
      <c r="K30" s="24">
        <f t="shared" si="1"/>
        <v>1.8726525604236908E-2</v>
      </c>
      <c r="L30" s="24">
        <v>4474680</v>
      </c>
      <c r="M30" s="24">
        <v>226.47353943450486</v>
      </c>
      <c r="N30" s="274">
        <f t="shared" si="2"/>
        <v>5679.3089413668276</v>
      </c>
    </row>
    <row r="31" spans="5:14" x14ac:dyDescent="0.25">
      <c r="E31" s="23">
        <v>43763</v>
      </c>
      <c r="F31" s="24">
        <v>11256</v>
      </c>
      <c r="G31" s="24">
        <v>372.89</v>
      </c>
      <c r="H31" s="643">
        <v>370</v>
      </c>
      <c r="I31" s="701">
        <v>19758.069800000001</v>
      </c>
      <c r="J31" s="24">
        <f t="shared" si="0"/>
        <v>1.8872794952875405E-2</v>
      </c>
      <c r="K31" s="24">
        <f t="shared" si="1"/>
        <v>1.8726525604236908E-2</v>
      </c>
      <c r="L31" s="24">
        <v>4197249.84</v>
      </c>
      <c r="M31" s="24">
        <v>212.43217998956555</v>
      </c>
      <c r="N31" s="274">
        <f t="shared" si="2"/>
        <v>5891.7411213563928</v>
      </c>
    </row>
    <row r="32" spans="5:14" x14ac:dyDescent="0.25">
      <c r="E32" s="23">
        <v>43763</v>
      </c>
      <c r="F32" s="24">
        <v>1000</v>
      </c>
      <c r="G32" s="24">
        <v>357.35</v>
      </c>
      <c r="H32" s="643">
        <v>370</v>
      </c>
      <c r="I32" s="701">
        <v>19758.069800000001</v>
      </c>
      <c r="J32" s="24">
        <f t="shared" si="0"/>
        <v>1.8086280877497456E-2</v>
      </c>
      <c r="K32" s="24">
        <f t="shared" si="1"/>
        <v>1.8726525604236908E-2</v>
      </c>
      <c r="L32" s="24">
        <v>357350</v>
      </c>
      <c r="M32" s="24">
        <v>18.086280877497455</v>
      </c>
      <c r="N32" s="274">
        <f t="shared" si="2"/>
        <v>5909.8274022338901</v>
      </c>
    </row>
    <row r="33" spans="5:14" x14ac:dyDescent="0.25">
      <c r="E33" s="23">
        <v>43763</v>
      </c>
      <c r="F33" s="24">
        <v>1000</v>
      </c>
      <c r="G33" s="24">
        <v>357.35</v>
      </c>
      <c r="H33" s="643">
        <v>370</v>
      </c>
      <c r="I33" s="701">
        <v>19758.069800000001</v>
      </c>
      <c r="J33" s="24">
        <f t="shared" si="0"/>
        <v>1.8086280877497456E-2</v>
      </c>
      <c r="K33" s="24">
        <f t="shared" si="1"/>
        <v>1.8726525604236908E-2</v>
      </c>
      <c r="L33" s="24">
        <v>357350</v>
      </c>
      <c r="M33" s="24">
        <v>18.086280877497455</v>
      </c>
      <c r="N33" s="274">
        <f t="shared" si="2"/>
        <v>5927.9136831113874</v>
      </c>
    </row>
    <row r="34" spans="5:14" x14ac:dyDescent="0.25">
      <c r="E34" s="23">
        <v>43763</v>
      </c>
      <c r="F34" s="24">
        <v>18000</v>
      </c>
      <c r="G34" s="24">
        <v>357.35</v>
      </c>
      <c r="H34" s="643">
        <v>370</v>
      </c>
      <c r="I34" s="701">
        <v>19758.069800000001</v>
      </c>
      <c r="J34" s="24">
        <f t="shared" ref="J34:J65" si="3">G34/I34</f>
        <v>1.8086280877497456E-2</v>
      </c>
      <c r="K34" s="24">
        <f t="shared" si="1"/>
        <v>1.8726525604236908E-2</v>
      </c>
      <c r="L34" s="24">
        <v>6432300</v>
      </c>
      <c r="M34" s="24">
        <v>325.55305579495422</v>
      </c>
      <c r="N34" s="274">
        <f t="shared" si="2"/>
        <v>6253.4667389063416</v>
      </c>
    </row>
    <row r="35" spans="5:14" x14ac:dyDescent="0.25">
      <c r="E35" s="23">
        <v>43763</v>
      </c>
      <c r="F35" s="24">
        <v>30000</v>
      </c>
      <c r="G35" s="24">
        <v>357.35</v>
      </c>
      <c r="H35" s="643">
        <v>370</v>
      </c>
      <c r="I35" s="701">
        <v>19758.069800000001</v>
      </c>
      <c r="J35" s="24">
        <f t="shared" si="3"/>
        <v>1.8086280877497456E-2</v>
      </c>
      <c r="K35" s="24">
        <f t="shared" si="1"/>
        <v>1.8726525604236908E-2</v>
      </c>
      <c r="L35" s="24">
        <v>10720500</v>
      </c>
      <c r="M35" s="24">
        <v>542.58842632492372</v>
      </c>
      <c r="N35" s="274">
        <f t="shared" si="2"/>
        <v>6796.0551652312652</v>
      </c>
    </row>
    <row r="36" spans="5:14" x14ac:dyDescent="0.25">
      <c r="E36" s="23">
        <v>43763</v>
      </c>
      <c r="F36" s="24">
        <v>6912</v>
      </c>
      <c r="G36" s="24">
        <v>352.17</v>
      </c>
      <c r="H36" s="643">
        <v>370</v>
      </c>
      <c r="I36" s="701">
        <v>19758.069800000001</v>
      </c>
      <c r="J36" s="24">
        <f t="shared" si="3"/>
        <v>1.782410951903814E-2</v>
      </c>
      <c r="K36" s="24">
        <f t="shared" si="1"/>
        <v>1.8726525604236908E-2</v>
      </c>
      <c r="L36" s="24">
        <v>2434199.04</v>
      </c>
      <c r="M36" s="24">
        <v>123.20024499559162</v>
      </c>
      <c r="N36" s="274">
        <f t="shared" si="2"/>
        <v>6919.2554102268568</v>
      </c>
    </row>
    <row r="37" spans="5:14" x14ac:dyDescent="0.25">
      <c r="E37" s="23">
        <v>43763</v>
      </c>
      <c r="F37" s="24">
        <v>1127</v>
      </c>
      <c r="G37" s="24">
        <v>352.17</v>
      </c>
      <c r="H37" s="643">
        <v>370</v>
      </c>
      <c r="I37" s="701">
        <v>19758.069800000001</v>
      </c>
      <c r="J37" s="24">
        <f t="shared" si="3"/>
        <v>1.782410951903814E-2</v>
      </c>
      <c r="K37" s="24">
        <f t="shared" si="1"/>
        <v>1.8726525604236908E-2</v>
      </c>
      <c r="L37" s="24">
        <v>396895.59</v>
      </c>
      <c r="M37" s="24">
        <v>20.087771427955985</v>
      </c>
      <c r="N37" s="274">
        <f t="shared" si="2"/>
        <v>6939.3431816548127</v>
      </c>
    </row>
    <row r="38" spans="5:14" x14ac:dyDescent="0.25">
      <c r="E38" s="23">
        <v>43766</v>
      </c>
      <c r="F38" s="24">
        <v>20000</v>
      </c>
      <c r="G38" s="24">
        <v>357.35</v>
      </c>
      <c r="H38" s="643">
        <v>370</v>
      </c>
      <c r="I38" s="701">
        <v>20454.306</v>
      </c>
      <c r="J38" s="24">
        <f t="shared" si="3"/>
        <v>1.7470648967508356E-2</v>
      </c>
      <c r="K38" s="24">
        <f t="shared" si="1"/>
        <v>1.8089100651960521E-2</v>
      </c>
      <c r="L38" s="24">
        <v>7147000</v>
      </c>
      <c r="M38" s="24">
        <v>349.41297935016712</v>
      </c>
      <c r="N38" s="274">
        <f t="shared" si="2"/>
        <v>7288.7561610049797</v>
      </c>
    </row>
    <row r="39" spans="5:14" x14ac:dyDescent="0.25">
      <c r="E39" s="23">
        <v>43766</v>
      </c>
      <c r="F39" s="24">
        <v>10000</v>
      </c>
      <c r="G39" s="24">
        <v>357.35</v>
      </c>
      <c r="H39" s="643">
        <v>370</v>
      </c>
      <c r="I39" s="701">
        <v>20454.306</v>
      </c>
      <c r="J39" s="24">
        <f t="shared" si="3"/>
        <v>1.7470648967508356E-2</v>
      </c>
      <c r="K39" s="24">
        <f t="shared" si="1"/>
        <v>1.8089100651960521E-2</v>
      </c>
      <c r="L39" s="24">
        <v>3573500</v>
      </c>
      <c r="M39" s="24">
        <v>174.70648967508356</v>
      </c>
      <c r="N39" s="274">
        <f t="shared" si="2"/>
        <v>7463.4626506800632</v>
      </c>
    </row>
    <row r="40" spans="5:14" x14ac:dyDescent="0.25">
      <c r="E40" s="23">
        <v>43774</v>
      </c>
      <c r="F40" s="24">
        <v>5460</v>
      </c>
      <c r="G40" s="24">
        <v>352.17</v>
      </c>
      <c r="H40" s="643">
        <v>350</v>
      </c>
      <c r="I40" s="701">
        <v>22493.913100000002</v>
      </c>
      <c r="J40" s="24">
        <f t="shared" si="3"/>
        <v>1.5656235463984255E-2</v>
      </c>
      <c r="K40" s="24">
        <f t="shared" si="1"/>
        <v>1.5559764921471132E-2</v>
      </c>
      <c r="L40" s="24">
        <v>1922848.2000000002</v>
      </c>
      <c r="M40" s="24">
        <v>85.483045633354038</v>
      </c>
      <c r="N40" s="274">
        <f t="shared" si="2"/>
        <v>7548.9456963134171</v>
      </c>
    </row>
    <row r="41" spans="5:14" x14ac:dyDescent="0.25">
      <c r="E41" s="23">
        <v>43774</v>
      </c>
      <c r="F41" s="24">
        <v>5460</v>
      </c>
      <c r="G41" s="24">
        <v>352.17</v>
      </c>
      <c r="H41" s="643">
        <v>350</v>
      </c>
      <c r="I41" s="701">
        <v>22493.913100000002</v>
      </c>
      <c r="J41" s="24">
        <f t="shared" si="3"/>
        <v>1.5656235463984255E-2</v>
      </c>
      <c r="K41" s="24">
        <f t="shared" si="1"/>
        <v>1.5559764921471132E-2</v>
      </c>
      <c r="L41" s="24">
        <v>1922848.2000000002</v>
      </c>
      <c r="M41" s="24">
        <v>85.483045633354038</v>
      </c>
      <c r="N41" s="274">
        <f t="shared" si="2"/>
        <v>7634.428741946771</v>
      </c>
    </row>
    <row r="42" spans="5:14" x14ac:dyDescent="0.25">
      <c r="E42" s="23">
        <v>43774</v>
      </c>
      <c r="F42" s="24">
        <v>19000</v>
      </c>
      <c r="G42" s="24">
        <v>352.17</v>
      </c>
      <c r="H42" s="643">
        <v>350</v>
      </c>
      <c r="I42" s="701">
        <v>22493.913100000002</v>
      </c>
      <c r="J42" s="24">
        <f t="shared" si="3"/>
        <v>1.5656235463984255E-2</v>
      </c>
      <c r="K42" s="24">
        <f t="shared" si="1"/>
        <v>1.5559764921471132E-2</v>
      </c>
      <c r="L42" s="24">
        <v>6691230</v>
      </c>
      <c r="M42" s="24">
        <v>297.4684738157008</v>
      </c>
      <c r="N42" s="274">
        <f t="shared" si="2"/>
        <v>7931.8972157624721</v>
      </c>
    </row>
    <row r="43" spans="5:14" x14ac:dyDescent="0.25">
      <c r="E43" s="23">
        <v>43774</v>
      </c>
      <c r="F43" s="24">
        <v>1000</v>
      </c>
      <c r="G43" s="24">
        <v>352.17</v>
      </c>
      <c r="H43" s="643">
        <v>350</v>
      </c>
      <c r="I43" s="701">
        <v>22493.913100000002</v>
      </c>
      <c r="J43" s="24">
        <f t="shared" si="3"/>
        <v>1.5656235463984255E-2</v>
      </c>
      <c r="K43" s="24">
        <f t="shared" si="1"/>
        <v>1.5559764921471132E-2</v>
      </c>
      <c r="L43" s="24">
        <v>352170</v>
      </c>
      <c r="M43" s="24">
        <v>15.656235463984254</v>
      </c>
      <c r="N43" s="274">
        <f t="shared" si="2"/>
        <v>7947.5534512264567</v>
      </c>
    </row>
    <row r="44" spans="5:14" x14ac:dyDescent="0.25">
      <c r="E44" s="23">
        <v>43775</v>
      </c>
      <c r="F44" s="24">
        <v>20000</v>
      </c>
      <c r="G44" s="24">
        <v>341.81</v>
      </c>
      <c r="H44" s="643">
        <v>370</v>
      </c>
      <c r="I44" s="701">
        <v>22715.9437</v>
      </c>
      <c r="J44" s="24">
        <f t="shared" si="3"/>
        <v>1.5047140656542479E-2</v>
      </c>
      <c r="K44" s="24">
        <f t="shared" si="1"/>
        <v>1.6288119256080036E-2</v>
      </c>
      <c r="L44" s="24">
        <v>6836200</v>
      </c>
      <c r="M44" s="24">
        <v>300.94281313084957</v>
      </c>
      <c r="N44" s="274">
        <f t="shared" si="2"/>
        <v>8248.4962643573053</v>
      </c>
    </row>
    <row r="45" spans="5:14" x14ac:dyDescent="0.25">
      <c r="E45" s="23">
        <v>43776</v>
      </c>
      <c r="F45" s="24">
        <v>10000</v>
      </c>
      <c r="G45" s="24">
        <v>353.21</v>
      </c>
      <c r="H45" s="643">
        <v>355</v>
      </c>
      <c r="I45" s="701">
        <v>23533.378000000001</v>
      </c>
      <c r="J45" s="24">
        <f t="shared" si="3"/>
        <v>1.5008895025610007E-2</v>
      </c>
      <c r="K45" s="24">
        <f t="shared" si="1"/>
        <v>1.5084957204188875E-2</v>
      </c>
      <c r="L45" s="24">
        <v>3532100</v>
      </c>
      <c r="M45" s="24">
        <v>150.08895025610008</v>
      </c>
      <c r="N45" s="274">
        <f t="shared" si="2"/>
        <v>8398.5852146134057</v>
      </c>
    </row>
    <row r="46" spans="5:14" x14ac:dyDescent="0.25">
      <c r="E46" s="23">
        <v>43797</v>
      </c>
      <c r="F46" s="24">
        <v>40292</v>
      </c>
      <c r="G46" s="24">
        <v>422.3</v>
      </c>
      <c r="H46" s="643">
        <v>410</v>
      </c>
      <c r="I46" s="701">
        <v>36733.799500000001</v>
      </c>
      <c r="J46" s="24">
        <f t="shared" si="3"/>
        <v>1.1496224342379829E-2</v>
      </c>
      <c r="K46" s="24">
        <f t="shared" si="1"/>
        <v>1.1161382856679445E-2</v>
      </c>
      <c r="L46" s="24">
        <v>17015311.600000001</v>
      </c>
      <c r="M46" s="24">
        <v>463.2058712031681</v>
      </c>
      <c r="N46" s="274">
        <f t="shared" si="2"/>
        <v>8861.7910858165742</v>
      </c>
    </row>
    <row r="47" spans="5:14" x14ac:dyDescent="0.25">
      <c r="E47" s="23">
        <v>43797</v>
      </c>
      <c r="F47" s="24">
        <v>2250</v>
      </c>
      <c r="G47" s="24">
        <v>422.3</v>
      </c>
      <c r="H47" s="643">
        <v>410</v>
      </c>
      <c r="I47" s="701">
        <v>36733.799500000001</v>
      </c>
      <c r="J47" s="24">
        <f t="shared" si="3"/>
        <v>1.1496224342379829E-2</v>
      </c>
      <c r="K47" s="24">
        <f t="shared" si="1"/>
        <v>1.1161382856679445E-2</v>
      </c>
      <c r="L47" s="24">
        <v>950175</v>
      </c>
      <c r="M47" s="24">
        <v>25.866504770354616</v>
      </c>
      <c r="N47" s="274">
        <f t="shared" si="2"/>
        <v>8887.6575905869286</v>
      </c>
    </row>
    <row r="48" spans="5:14" x14ac:dyDescent="0.25">
      <c r="E48" s="23">
        <v>43797</v>
      </c>
      <c r="F48" s="24">
        <v>841</v>
      </c>
      <c r="G48" s="24">
        <v>422.3</v>
      </c>
      <c r="H48" s="643">
        <v>410</v>
      </c>
      <c r="I48" s="701">
        <v>36733.799500000001</v>
      </c>
      <c r="J48" s="24">
        <f t="shared" si="3"/>
        <v>1.1496224342379829E-2</v>
      </c>
      <c r="K48" s="24">
        <f t="shared" si="1"/>
        <v>1.1161382856679445E-2</v>
      </c>
      <c r="L48" s="24">
        <v>355154.3</v>
      </c>
      <c r="M48" s="24">
        <v>9.668324671941436</v>
      </c>
      <c r="N48" s="274">
        <f t="shared" si="2"/>
        <v>8897.3259152588707</v>
      </c>
    </row>
    <row r="49" spans="5:14" x14ac:dyDescent="0.25">
      <c r="E49" s="23">
        <v>43797</v>
      </c>
      <c r="F49" s="24">
        <v>5466</v>
      </c>
      <c r="G49" s="24">
        <v>422.3</v>
      </c>
      <c r="H49" s="643">
        <v>410</v>
      </c>
      <c r="I49" s="701">
        <v>36733.799500000001</v>
      </c>
      <c r="J49" s="24">
        <f t="shared" si="3"/>
        <v>1.1496224342379829E-2</v>
      </c>
      <c r="K49" s="24">
        <f t="shared" si="1"/>
        <v>1.1161382856679445E-2</v>
      </c>
      <c r="L49" s="24">
        <v>2308291.8000000003</v>
      </c>
      <c r="M49" s="24">
        <v>62.838362255448153</v>
      </c>
      <c r="N49" s="274">
        <f t="shared" si="2"/>
        <v>8960.1642775143191</v>
      </c>
    </row>
    <row r="50" spans="5:14" x14ac:dyDescent="0.25">
      <c r="E50" s="23">
        <v>43797</v>
      </c>
      <c r="F50" s="24">
        <v>5026</v>
      </c>
      <c r="G50" s="24">
        <v>422.3</v>
      </c>
      <c r="H50" s="643">
        <v>410</v>
      </c>
      <c r="I50" s="701">
        <v>36733.799500000001</v>
      </c>
      <c r="J50" s="24">
        <f t="shared" si="3"/>
        <v>1.1496224342379829E-2</v>
      </c>
      <c r="K50" s="24">
        <f t="shared" si="1"/>
        <v>1.1161382856679445E-2</v>
      </c>
      <c r="L50" s="24">
        <v>2122479.8000000003</v>
      </c>
      <c r="M50" s="24">
        <v>57.780023544801026</v>
      </c>
      <c r="N50" s="274">
        <f t="shared" si="2"/>
        <v>9017.9443010591203</v>
      </c>
    </row>
    <row r="51" spans="5:14" x14ac:dyDescent="0.25">
      <c r="E51" s="23">
        <v>43829</v>
      </c>
      <c r="F51" s="24">
        <v>66210</v>
      </c>
      <c r="G51" s="24">
        <v>541.6</v>
      </c>
      <c r="H51" s="643">
        <v>540</v>
      </c>
      <c r="I51" s="701">
        <v>45874.8056</v>
      </c>
      <c r="J51" s="24">
        <f t="shared" si="3"/>
        <v>1.1806044579728966E-2</v>
      </c>
      <c r="K51" s="24">
        <f t="shared" si="1"/>
        <v>1.1771167047735676E-2</v>
      </c>
      <c r="L51" s="24">
        <v>35859336</v>
      </c>
      <c r="M51" s="24">
        <v>781.67821162385485</v>
      </c>
      <c r="N51" s="274">
        <f t="shared" si="2"/>
        <v>9799.6225126829759</v>
      </c>
    </row>
    <row r="52" spans="5:14" x14ac:dyDescent="0.25">
      <c r="E52" s="23">
        <v>43832</v>
      </c>
      <c r="F52" s="24">
        <v>2228</v>
      </c>
      <c r="G52" s="24">
        <v>536.49</v>
      </c>
      <c r="H52" s="643">
        <v>540</v>
      </c>
      <c r="I52" s="701">
        <v>46620.830600000001</v>
      </c>
      <c r="J52" s="24">
        <f t="shared" si="3"/>
        <v>1.1507516985336592E-2</v>
      </c>
      <c r="K52" s="24">
        <f t="shared" si="1"/>
        <v>1.1582805219261794E-2</v>
      </c>
      <c r="L52" s="24">
        <v>1195299.72</v>
      </c>
      <c r="M52" s="24">
        <v>25.638747843329927</v>
      </c>
      <c r="N52" s="274">
        <f t="shared" si="2"/>
        <v>9825.2612605263057</v>
      </c>
    </row>
    <row r="53" spans="5:14" x14ac:dyDescent="0.25">
      <c r="E53" s="23">
        <v>43837</v>
      </c>
      <c r="F53" s="24">
        <v>956</v>
      </c>
      <c r="G53" s="24">
        <v>613.13</v>
      </c>
      <c r="H53" s="643">
        <v>647</v>
      </c>
      <c r="I53" s="701">
        <v>54441.926299999999</v>
      </c>
      <c r="J53" s="24">
        <f t="shared" si="3"/>
        <v>1.1262092318728259E-2</v>
      </c>
      <c r="K53" s="24">
        <f t="shared" si="1"/>
        <v>1.1884223134110521E-2</v>
      </c>
      <c r="L53" s="24">
        <v>586152.28</v>
      </c>
      <c r="M53" s="24">
        <v>10.766560256704217</v>
      </c>
      <c r="N53" s="274">
        <f t="shared" si="2"/>
        <v>9836.0278207830106</v>
      </c>
    </row>
    <row r="54" spans="5:14" x14ac:dyDescent="0.25">
      <c r="E54" s="23">
        <v>43837</v>
      </c>
      <c r="F54" s="24">
        <v>24</v>
      </c>
      <c r="G54" s="24">
        <v>613.13</v>
      </c>
      <c r="H54" s="643">
        <v>647</v>
      </c>
      <c r="I54" s="701">
        <v>54441.926299999999</v>
      </c>
      <c r="J54" s="24">
        <f t="shared" si="3"/>
        <v>1.1262092318728259E-2</v>
      </c>
      <c r="K54" s="24">
        <f t="shared" si="1"/>
        <v>1.1884223134110521E-2</v>
      </c>
      <c r="L54" s="24">
        <v>14715.119999999999</v>
      </c>
      <c r="M54" s="24">
        <v>0.27029021564947819</v>
      </c>
      <c r="N54" s="274">
        <f t="shared" si="2"/>
        <v>9836.2981109986595</v>
      </c>
    </row>
    <row r="55" spans="5:14" x14ac:dyDescent="0.25">
      <c r="E55" s="23">
        <v>43837</v>
      </c>
      <c r="F55" s="24">
        <v>10000</v>
      </c>
      <c r="G55" s="24">
        <v>585.54</v>
      </c>
      <c r="H55" s="643">
        <v>647</v>
      </c>
      <c r="I55" s="701">
        <v>54441.926299999999</v>
      </c>
      <c r="J55" s="24">
        <f t="shared" si="3"/>
        <v>1.0755313777352509E-2</v>
      </c>
      <c r="K55" s="24">
        <f t="shared" si="1"/>
        <v>1.1884223134110521E-2</v>
      </c>
      <c r="L55" s="24">
        <v>5855400</v>
      </c>
      <c r="M55" s="24">
        <v>107.55313777352511</v>
      </c>
      <c r="N55" s="274">
        <f t="shared" si="2"/>
        <v>9943.8512487721837</v>
      </c>
    </row>
    <row r="56" spans="5:14" x14ac:dyDescent="0.25">
      <c r="E56" s="23">
        <v>43837</v>
      </c>
      <c r="F56" s="24">
        <v>10000</v>
      </c>
      <c r="G56" s="24">
        <v>585.54</v>
      </c>
      <c r="H56" s="643">
        <v>647</v>
      </c>
      <c r="I56" s="701">
        <v>54441.926299999999</v>
      </c>
      <c r="J56" s="24">
        <f t="shared" si="3"/>
        <v>1.0755313777352509E-2</v>
      </c>
      <c r="K56" s="24">
        <f t="shared" si="1"/>
        <v>1.1884223134110521E-2</v>
      </c>
      <c r="L56" s="24">
        <v>5855400</v>
      </c>
      <c r="M56" s="24">
        <v>107.55313777352511</v>
      </c>
      <c r="N56" s="274">
        <f t="shared" si="2"/>
        <v>10051.404386545708</v>
      </c>
    </row>
    <row r="57" spans="5:14" x14ac:dyDescent="0.25">
      <c r="E57" s="23">
        <v>43837</v>
      </c>
      <c r="F57" s="24">
        <v>476</v>
      </c>
      <c r="G57" s="24">
        <v>613.13</v>
      </c>
      <c r="H57" s="643">
        <v>647</v>
      </c>
      <c r="I57" s="701">
        <v>54441.926299999999</v>
      </c>
      <c r="J57" s="24">
        <f t="shared" si="3"/>
        <v>1.1262092318728259E-2</v>
      </c>
      <c r="K57" s="24">
        <f t="shared" si="1"/>
        <v>1.1884223134110521E-2</v>
      </c>
      <c r="L57" s="24">
        <v>291849.88</v>
      </c>
      <c r="M57" s="24">
        <v>5.3607559437146515</v>
      </c>
      <c r="N57" s="274">
        <f t="shared" si="2"/>
        <v>10056.765142489423</v>
      </c>
    </row>
    <row r="58" spans="5:14" x14ac:dyDescent="0.25">
      <c r="E58" s="23">
        <v>43837</v>
      </c>
      <c r="F58" s="24">
        <v>19524</v>
      </c>
      <c r="G58" s="24">
        <v>613.13</v>
      </c>
      <c r="H58" s="643">
        <v>647</v>
      </c>
      <c r="I58" s="701">
        <v>54441.926299999999</v>
      </c>
      <c r="J58" s="24">
        <f t="shared" si="3"/>
        <v>1.1262092318728259E-2</v>
      </c>
      <c r="K58" s="24">
        <f t="shared" si="1"/>
        <v>1.1884223134110521E-2</v>
      </c>
      <c r="L58" s="24">
        <v>11970750.119999999</v>
      </c>
      <c r="M58" s="24">
        <v>219.88109043085052</v>
      </c>
      <c r="N58" s="274">
        <f t="shared" si="2"/>
        <v>10276.646232920273</v>
      </c>
    </row>
    <row r="59" spans="5:14" x14ac:dyDescent="0.25">
      <c r="E59" s="23">
        <v>43839</v>
      </c>
      <c r="F59" s="24">
        <v>1000</v>
      </c>
      <c r="G59" s="24">
        <v>648.89</v>
      </c>
      <c r="H59" s="643">
        <v>650</v>
      </c>
      <c r="I59" s="701">
        <v>60990.466800000002</v>
      </c>
      <c r="J59" s="24">
        <f t="shared" si="3"/>
        <v>1.0639203699290263E-2</v>
      </c>
      <c r="K59" s="24">
        <f t="shared" si="1"/>
        <v>1.065740326486565E-2</v>
      </c>
      <c r="L59" s="24">
        <v>648890</v>
      </c>
      <c r="M59" s="24">
        <v>10.639203699290263</v>
      </c>
      <c r="N59" s="274">
        <f t="shared" si="2"/>
        <v>10287.285436619564</v>
      </c>
    </row>
    <row r="60" spans="5:14" x14ac:dyDescent="0.25">
      <c r="E60" s="23">
        <v>43839</v>
      </c>
      <c r="F60" s="24">
        <v>14669</v>
      </c>
      <c r="G60" s="24">
        <v>648.89</v>
      </c>
      <c r="H60" s="643">
        <v>650</v>
      </c>
      <c r="I60" s="701">
        <v>60990.466800000002</v>
      </c>
      <c r="J60" s="24">
        <f t="shared" si="3"/>
        <v>1.0639203699290263E-2</v>
      </c>
      <c r="K60" s="24">
        <f t="shared" si="1"/>
        <v>1.065740326486565E-2</v>
      </c>
      <c r="L60" s="24">
        <v>9518567.4100000001</v>
      </c>
      <c r="M60" s="24">
        <v>156.06647906488888</v>
      </c>
      <c r="N60" s="274">
        <f t="shared" si="2"/>
        <v>10443.351915684452</v>
      </c>
    </row>
    <row r="61" spans="5:14" x14ac:dyDescent="0.25">
      <c r="E61" s="23">
        <v>43841</v>
      </c>
      <c r="F61" s="24">
        <v>5000</v>
      </c>
      <c r="G61" s="24">
        <v>704.48</v>
      </c>
      <c r="H61" s="643">
        <v>699</v>
      </c>
      <c r="I61" s="701">
        <v>62299.037700000001</v>
      </c>
      <c r="J61" s="24">
        <f t="shared" si="3"/>
        <v>1.1308039835100054E-2</v>
      </c>
      <c r="K61" s="24">
        <f t="shared" si="1"/>
        <v>1.1220076999680527E-2</v>
      </c>
      <c r="L61" s="24">
        <v>3522400</v>
      </c>
      <c r="M61" s="24">
        <v>56.540199175500263</v>
      </c>
      <c r="N61" s="274">
        <f t="shared" si="2"/>
        <v>10499.892114859953</v>
      </c>
    </row>
    <row r="62" spans="5:14" x14ac:dyDescent="0.25">
      <c r="E62" s="23">
        <v>43843</v>
      </c>
      <c r="F62" s="24">
        <v>4491</v>
      </c>
      <c r="G62" s="24">
        <v>715.32</v>
      </c>
      <c r="H62" s="643">
        <v>729.99</v>
      </c>
      <c r="I62" s="701">
        <v>67213.989799999996</v>
      </c>
      <c r="J62" s="24">
        <f t="shared" si="3"/>
        <v>1.0642427300157088E-2</v>
      </c>
      <c r="K62" s="24">
        <f t="shared" si="1"/>
        <v>1.086068543426952E-2</v>
      </c>
      <c r="L62" s="24">
        <v>3212502.12</v>
      </c>
      <c r="M62" s="24">
        <v>47.795141005005483</v>
      </c>
      <c r="N62" s="274">
        <f t="shared" si="2"/>
        <v>10547.687255864959</v>
      </c>
    </row>
    <row r="63" spans="5:14" x14ac:dyDescent="0.25">
      <c r="E63" s="23">
        <v>43843</v>
      </c>
      <c r="F63" s="24">
        <v>10000</v>
      </c>
      <c r="G63" s="24">
        <v>715.32</v>
      </c>
      <c r="H63" s="643">
        <v>729.99</v>
      </c>
      <c r="I63" s="701">
        <v>67213.989799999996</v>
      </c>
      <c r="J63" s="24">
        <f t="shared" si="3"/>
        <v>1.0642427300157088E-2</v>
      </c>
      <c r="K63" s="24">
        <f t="shared" si="1"/>
        <v>1.086068543426952E-2</v>
      </c>
      <c r="L63" s="24">
        <v>7153200.0000000009</v>
      </c>
      <c r="M63" s="24">
        <v>106.4242730015709</v>
      </c>
      <c r="N63" s="274">
        <f t="shared" si="2"/>
        <v>10654.11152886653</v>
      </c>
    </row>
    <row r="64" spans="5:14" x14ac:dyDescent="0.25">
      <c r="E64" s="23">
        <v>43843</v>
      </c>
      <c r="F64" s="24">
        <v>10509</v>
      </c>
      <c r="G64" s="24">
        <v>715.32</v>
      </c>
      <c r="H64" s="643">
        <v>729.99</v>
      </c>
      <c r="I64" s="701">
        <v>67213.989799999996</v>
      </c>
      <c r="J64" s="24">
        <f t="shared" si="3"/>
        <v>1.0642427300157088E-2</v>
      </c>
      <c r="K64" s="24">
        <f t="shared" si="1"/>
        <v>1.086068543426952E-2</v>
      </c>
      <c r="L64" s="24">
        <v>7517297.8800000008</v>
      </c>
      <c r="M64" s="24">
        <v>111.84126849735085</v>
      </c>
      <c r="N64" s="274">
        <f t="shared" si="2"/>
        <v>10765.95279736388</v>
      </c>
    </row>
    <row r="65" spans="5:14" x14ac:dyDescent="0.25">
      <c r="E65" s="23">
        <v>43843</v>
      </c>
      <c r="F65" s="24">
        <v>25000</v>
      </c>
      <c r="G65" s="24">
        <v>715.32</v>
      </c>
      <c r="H65" s="643">
        <v>729.99</v>
      </c>
      <c r="I65" s="701">
        <v>67213.989799999996</v>
      </c>
      <c r="J65" s="24">
        <f t="shared" si="3"/>
        <v>1.0642427300157088E-2</v>
      </c>
      <c r="K65" s="24">
        <f t="shared" si="1"/>
        <v>1.086068543426952E-2</v>
      </c>
      <c r="L65" s="24">
        <v>17883000</v>
      </c>
      <c r="M65" s="24">
        <v>266.06068250392718</v>
      </c>
      <c r="N65" s="274">
        <f t="shared" si="2"/>
        <v>11032.013479867806</v>
      </c>
    </row>
    <row r="66" spans="5:14" x14ac:dyDescent="0.25">
      <c r="E66" s="23">
        <v>43845</v>
      </c>
      <c r="F66" s="24">
        <v>30000</v>
      </c>
      <c r="G66" s="24">
        <v>725.53</v>
      </c>
      <c r="H66" s="643">
        <v>713</v>
      </c>
      <c r="I66" s="701">
        <v>70675.740900000004</v>
      </c>
      <c r="J66" s="24">
        <f t="shared" ref="J66:J97" si="4">G66/I66</f>
        <v>1.0265615765196738E-2</v>
      </c>
      <c r="K66" s="24">
        <f t="shared" si="1"/>
        <v>1.0088327209881431E-2</v>
      </c>
      <c r="L66" s="24">
        <v>21765900</v>
      </c>
      <c r="M66" s="24">
        <v>307.96847295590214</v>
      </c>
      <c r="N66" s="274">
        <f t="shared" si="2"/>
        <v>11339.981952823709</v>
      </c>
    </row>
    <row r="67" spans="5:14" x14ac:dyDescent="0.25">
      <c r="E67" s="23">
        <v>43845</v>
      </c>
      <c r="F67" s="24">
        <v>30000</v>
      </c>
      <c r="G67" s="24">
        <v>725.53</v>
      </c>
      <c r="H67" s="643">
        <v>713</v>
      </c>
      <c r="I67" s="701">
        <v>70675.740900000004</v>
      </c>
      <c r="J67" s="24">
        <f t="shared" si="4"/>
        <v>1.0265615765196738E-2</v>
      </c>
      <c r="K67" s="24">
        <f t="shared" ref="K67:K130" si="5">H67/I67</f>
        <v>1.0088327209881431E-2</v>
      </c>
      <c r="L67" s="24">
        <v>21765900</v>
      </c>
      <c r="M67" s="24">
        <v>307.96847295590214</v>
      </c>
      <c r="N67" s="274">
        <f t="shared" si="2"/>
        <v>11647.950425779611</v>
      </c>
    </row>
    <row r="68" spans="5:14" s="71" customFormat="1" x14ac:dyDescent="0.25">
      <c r="E68" s="61" t="s">
        <v>2</v>
      </c>
      <c r="F68" s="62">
        <v>5000</v>
      </c>
      <c r="G68" s="63">
        <v>500</v>
      </c>
      <c r="H68" s="643">
        <v>530</v>
      </c>
      <c r="I68" s="702">
        <v>84723.01</v>
      </c>
      <c r="J68" s="48">
        <f t="shared" si="4"/>
        <v>5.9015844692014603E-3</v>
      </c>
      <c r="K68" s="48">
        <f t="shared" si="5"/>
        <v>6.255679537353548E-3</v>
      </c>
      <c r="L68" s="63">
        <v>2500000</v>
      </c>
      <c r="M68" s="48">
        <f>F68*J68</f>
        <v>29.507922346007302</v>
      </c>
      <c r="N68" s="274">
        <f t="shared" ref="N68:N131" si="6">N67+M68</f>
        <v>11677.458348125618</v>
      </c>
    </row>
    <row r="69" spans="5:14" x14ac:dyDescent="0.25">
      <c r="E69" s="25" t="s">
        <v>3</v>
      </c>
      <c r="F69" s="26">
        <v>3073</v>
      </c>
      <c r="G69" s="27">
        <v>500</v>
      </c>
      <c r="H69" s="643">
        <v>615.01</v>
      </c>
      <c r="I69" s="701">
        <v>87076.65</v>
      </c>
      <c r="J69" s="24">
        <f t="shared" si="4"/>
        <v>5.7420674773317531E-3</v>
      </c>
      <c r="K69" s="24">
        <f t="shared" si="5"/>
        <v>7.0628578384676031E-3</v>
      </c>
      <c r="L69" s="27">
        <v>1536500</v>
      </c>
      <c r="M69" s="24">
        <f>F69*J69</f>
        <v>17.645373357840477</v>
      </c>
      <c r="N69" s="274">
        <f t="shared" si="6"/>
        <v>11695.103721483458</v>
      </c>
    </row>
    <row r="70" spans="5:14" x14ac:dyDescent="0.25">
      <c r="E70" s="25" t="s">
        <v>3</v>
      </c>
      <c r="F70" s="26">
        <v>4427</v>
      </c>
      <c r="G70" s="27">
        <v>500</v>
      </c>
      <c r="H70" s="643">
        <v>615.01</v>
      </c>
      <c r="I70" s="701">
        <v>87076.65</v>
      </c>
      <c r="J70" s="24">
        <f t="shared" si="4"/>
        <v>5.7420674773317531E-3</v>
      </c>
      <c r="K70" s="24">
        <f t="shared" si="5"/>
        <v>7.0628578384676031E-3</v>
      </c>
      <c r="L70" s="27">
        <v>2213500</v>
      </c>
      <c r="M70" s="24">
        <f t="shared" ref="M70:M133" si="7">F70*J70</f>
        <v>25.42013272214767</v>
      </c>
      <c r="N70" s="274">
        <f t="shared" si="6"/>
        <v>11720.523854205605</v>
      </c>
    </row>
    <row r="71" spans="5:14" x14ac:dyDescent="0.25">
      <c r="E71" s="25" t="s">
        <v>113</v>
      </c>
      <c r="F71" s="26">
        <v>3000</v>
      </c>
      <c r="G71" s="27">
        <v>635</v>
      </c>
      <c r="H71" s="643">
        <v>760</v>
      </c>
      <c r="I71" s="701">
        <v>94120.28</v>
      </c>
      <c r="J71" s="24">
        <f t="shared" si="4"/>
        <v>6.7466862614518359E-3</v>
      </c>
      <c r="K71" s="24">
        <f t="shared" si="5"/>
        <v>8.0747741081943231E-3</v>
      </c>
      <c r="L71" s="27">
        <v>1905000</v>
      </c>
      <c r="M71" s="24">
        <f t="shared" si="7"/>
        <v>20.240058784355508</v>
      </c>
      <c r="N71" s="274">
        <f t="shared" si="6"/>
        <v>11740.76391298996</v>
      </c>
    </row>
    <row r="72" spans="5:14" x14ac:dyDescent="0.25">
      <c r="E72" s="25" t="s">
        <v>5</v>
      </c>
      <c r="F72" s="26">
        <v>48583</v>
      </c>
      <c r="G72" s="27">
        <v>760</v>
      </c>
      <c r="H72" s="643">
        <v>870</v>
      </c>
      <c r="I72" s="701">
        <v>117395.02</v>
      </c>
      <c r="J72" s="24">
        <f t="shared" si="4"/>
        <v>6.4738691641263828E-3</v>
      </c>
      <c r="K72" s="24">
        <f t="shared" si="5"/>
        <v>7.4108765431446745E-3</v>
      </c>
      <c r="L72" s="27">
        <v>36923080</v>
      </c>
      <c r="M72" s="24">
        <f t="shared" si="7"/>
        <v>314.51998560075208</v>
      </c>
      <c r="N72" s="274">
        <f t="shared" si="6"/>
        <v>12055.283898590711</v>
      </c>
    </row>
    <row r="73" spans="5:14" x14ac:dyDescent="0.25">
      <c r="E73" s="25" t="s">
        <v>5</v>
      </c>
      <c r="F73" s="26">
        <v>1000</v>
      </c>
      <c r="G73" s="27">
        <v>760</v>
      </c>
      <c r="H73" s="643">
        <v>870</v>
      </c>
      <c r="I73" s="701">
        <v>117395.02</v>
      </c>
      <c r="J73" s="24">
        <f t="shared" si="4"/>
        <v>6.4738691641263828E-3</v>
      </c>
      <c r="K73" s="24">
        <f t="shared" si="5"/>
        <v>7.4108765431446745E-3</v>
      </c>
      <c r="L73" s="27">
        <v>760000</v>
      </c>
      <c r="M73" s="24">
        <f t="shared" si="7"/>
        <v>6.4738691641263824</v>
      </c>
      <c r="N73" s="274">
        <f t="shared" si="6"/>
        <v>12061.757767754838</v>
      </c>
    </row>
    <row r="74" spans="5:14" x14ac:dyDescent="0.25">
      <c r="E74" s="25" t="s">
        <v>5</v>
      </c>
      <c r="F74" s="26">
        <v>417</v>
      </c>
      <c r="G74" s="27">
        <v>760</v>
      </c>
      <c r="H74" s="643">
        <v>870</v>
      </c>
      <c r="I74" s="701">
        <v>117395.02</v>
      </c>
      <c r="J74" s="24">
        <f t="shared" si="4"/>
        <v>6.4738691641263828E-3</v>
      </c>
      <c r="K74" s="24">
        <f t="shared" si="5"/>
        <v>7.4108765431446745E-3</v>
      </c>
      <c r="L74" s="27">
        <v>316920</v>
      </c>
      <c r="M74" s="24">
        <f t="shared" si="7"/>
        <v>2.6996034414407015</v>
      </c>
      <c r="N74" s="274">
        <f t="shared" si="6"/>
        <v>12064.457371196278</v>
      </c>
    </row>
    <row r="75" spans="5:14" x14ac:dyDescent="0.25">
      <c r="E75" s="25" t="s">
        <v>6</v>
      </c>
      <c r="F75" s="26">
        <v>60000</v>
      </c>
      <c r="G75" s="27">
        <v>750</v>
      </c>
      <c r="H75" s="643">
        <v>950</v>
      </c>
      <c r="I75" s="701">
        <v>117395.02</v>
      </c>
      <c r="J75" s="24">
        <f t="shared" si="4"/>
        <v>6.3886866751247193E-3</v>
      </c>
      <c r="K75" s="24">
        <f t="shared" si="5"/>
        <v>8.0923364551579776E-3</v>
      </c>
      <c r="L75" s="27">
        <v>45000000</v>
      </c>
      <c r="M75" s="24">
        <f t="shared" si="7"/>
        <v>383.32120050748318</v>
      </c>
      <c r="N75" s="274">
        <f t="shared" si="6"/>
        <v>12447.778571703762</v>
      </c>
    </row>
    <row r="76" spans="5:14" x14ac:dyDescent="0.25">
      <c r="E76" s="25" t="s">
        <v>7</v>
      </c>
      <c r="F76" s="26">
        <v>8000</v>
      </c>
      <c r="G76" s="27">
        <v>810</v>
      </c>
      <c r="H76" s="643">
        <v>1139</v>
      </c>
      <c r="I76" s="701">
        <v>136008.75</v>
      </c>
      <c r="J76" s="24">
        <f t="shared" si="4"/>
        <v>5.9554991866332127E-3</v>
      </c>
      <c r="K76" s="24">
        <f t="shared" si="5"/>
        <v>8.374461201944728E-3</v>
      </c>
      <c r="L76" s="27">
        <v>6480000</v>
      </c>
      <c r="M76" s="24">
        <f t="shared" si="7"/>
        <v>47.6439934930657</v>
      </c>
      <c r="N76" s="274">
        <f t="shared" si="6"/>
        <v>12495.422565196828</v>
      </c>
    </row>
    <row r="77" spans="5:14" x14ac:dyDescent="0.25">
      <c r="E77" s="25" t="s">
        <v>7</v>
      </c>
      <c r="F77" s="26">
        <v>10000</v>
      </c>
      <c r="G77" s="27">
        <v>810</v>
      </c>
      <c r="H77" s="643">
        <v>1139</v>
      </c>
      <c r="I77" s="701">
        <v>136008.75</v>
      </c>
      <c r="J77" s="24">
        <f t="shared" si="4"/>
        <v>5.9554991866332127E-3</v>
      </c>
      <c r="K77" s="24">
        <f t="shared" si="5"/>
        <v>8.374461201944728E-3</v>
      </c>
      <c r="L77" s="27">
        <v>8100000</v>
      </c>
      <c r="M77" s="24">
        <f t="shared" si="7"/>
        <v>59.554991866332131</v>
      </c>
      <c r="N77" s="274">
        <f t="shared" si="6"/>
        <v>12554.977557063161</v>
      </c>
    </row>
    <row r="78" spans="5:14" x14ac:dyDescent="0.25">
      <c r="E78" s="25" t="s">
        <v>7</v>
      </c>
      <c r="F78" s="26">
        <v>9000</v>
      </c>
      <c r="G78" s="27">
        <v>820</v>
      </c>
      <c r="H78" s="643">
        <v>1139</v>
      </c>
      <c r="I78" s="701">
        <v>136008.75</v>
      </c>
      <c r="J78" s="24">
        <f t="shared" si="4"/>
        <v>6.0290238679496727E-3</v>
      </c>
      <c r="K78" s="24">
        <f t="shared" si="5"/>
        <v>8.374461201944728E-3</v>
      </c>
      <c r="L78" s="27">
        <v>7380000</v>
      </c>
      <c r="M78" s="24">
        <f t="shared" si="7"/>
        <v>54.261214811547056</v>
      </c>
      <c r="N78" s="274">
        <f t="shared" si="6"/>
        <v>12609.238771874709</v>
      </c>
    </row>
    <row r="79" spans="5:14" x14ac:dyDescent="0.25">
      <c r="E79" s="25" t="s">
        <v>7</v>
      </c>
      <c r="F79" s="26">
        <v>7900</v>
      </c>
      <c r="G79" s="27">
        <v>869</v>
      </c>
      <c r="H79" s="643">
        <v>1139</v>
      </c>
      <c r="I79" s="701">
        <v>136008.75</v>
      </c>
      <c r="J79" s="24">
        <f t="shared" si="4"/>
        <v>6.3892948064003235E-3</v>
      </c>
      <c r="K79" s="24">
        <f t="shared" si="5"/>
        <v>8.374461201944728E-3</v>
      </c>
      <c r="L79" s="27">
        <v>6865100</v>
      </c>
      <c r="M79" s="24">
        <f t="shared" si="7"/>
        <v>50.475428970562554</v>
      </c>
      <c r="N79" s="274">
        <f t="shared" si="6"/>
        <v>12659.714200845272</v>
      </c>
    </row>
    <row r="80" spans="5:14" x14ac:dyDescent="0.25">
      <c r="E80" s="25" t="s">
        <v>7</v>
      </c>
      <c r="F80" s="26">
        <v>2500</v>
      </c>
      <c r="G80" s="27">
        <v>869</v>
      </c>
      <c r="H80" s="643">
        <v>1139</v>
      </c>
      <c r="I80" s="701">
        <v>136008.75</v>
      </c>
      <c r="J80" s="24">
        <f t="shared" si="4"/>
        <v>6.3892948064003235E-3</v>
      </c>
      <c r="K80" s="24">
        <f t="shared" si="5"/>
        <v>8.374461201944728E-3</v>
      </c>
      <c r="L80" s="27">
        <v>2172500</v>
      </c>
      <c r="M80" s="24">
        <f t="shared" si="7"/>
        <v>15.973237016000809</v>
      </c>
      <c r="N80" s="274">
        <f t="shared" si="6"/>
        <v>12675.687437861272</v>
      </c>
    </row>
    <row r="81" spans="5:14" x14ac:dyDescent="0.25">
      <c r="E81" s="25" t="s">
        <v>7</v>
      </c>
      <c r="F81" s="26">
        <v>57000</v>
      </c>
      <c r="G81" s="27">
        <v>870</v>
      </c>
      <c r="H81" s="643">
        <v>1139</v>
      </c>
      <c r="I81" s="701">
        <v>136008.75</v>
      </c>
      <c r="J81" s="24">
        <f t="shared" si="4"/>
        <v>6.3966472745319693E-3</v>
      </c>
      <c r="K81" s="24">
        <f t="shared" si="5"/>
        <v>8.374461201944728E-3</v>
      </c>
      <c r="L81" s="27">
        <v>49590000</v>
      </c>
      <c r="M81" s="24">
        <f t="shared" si="7"/>
        <v>364.60889464832223</v>
      </c>
      <c r="N81" s="274">
        <f t="shared" si="6"/>
        <v>13040.296332509593</v>
      </c>
    </row>
    <row r="82" spans="5:14" x14ac:dyDescent="0.25">
      <c r="E82" s="25" t="s">
        <v>7</v>
      </c>
      <c r="F82" s="26">
        <v>43000</v>
      </c>
      <c r="G82" s="27">
        <v>870</v>
      </c>
      <c r="H82" s="643">
        <v>1139</v>
      </c>
      <c r="I82" s="701">
        <v>136008.75</v>
      </c>
      <c r="J82" s="24">
        <f t="shared" si="4"/>
        <v>6.3966472745319693E-3</v>
      </c>
      <c r="K82" s="24">
        <f t="shared" si="5"/>
        <v>8.374461201944728E-3</v>
      </c>
      <c r="L82" s="27">
        <v>37410000</v>
      </c>
      <c r="M82" s="24">
        <f t="shared" si="7"/>
        <v>275.05583280487468</v>
      </c>
      <c r="N82" s="274">
        <f t="shared" si="6"/>
        <v>13315.352165314469</v>
      </c>
    </row>
    <row r="83" spans="5:14" x14ac:dyDescent="0.25">
      <c r="E83" s="25" t="s">
        <v>8</v>
      </c>
      <c r="F83" s="26">
        <v>19494</v>
      </c>
      <c r="G83" s="27">
        <v>910</v>
      </c>
      <c r="H83" s="643">
        <v>1349</v>
      </c>
      <c r="I83" s="701">
        <v>138053.53</v>
      </c>
      <c r="J83" s="24">
        <f t="shared" si="4"/>
        <v>6.5916460086170919E-3</v>
      </c>
      <c r="K83" s="24">
        <f t="shared" si="5"/>
        <v>9.7715719402466563E-3</v>
      </c>
      <c r="L83" s="27">
        <v>17739540</v>
      </c>
      <c r="M83" s="24">
        <f t="shared" si="7"/>
        <v>128.49754729198159</v>
      </c>
      <c r="N83" s="274">
        <f t="shared" si="6"/>
        <v>13443.84971260645</v>
      </c>
    </row>
    <row r="84" spans="5:14" x14ac:dyDescent="0.25">
      <c r="E84" s="25" t="s">
        <v>8</v>
      </c>
      <c r="F84" s="26">
        <v>10000</v>
      </c>
      <c r="G84" s="27">
        <v>910</v>
      </c>
      <c r="H84" s="643">
        <v>1349</v>
      </c>
      <c r="I84" s="701">
        <v>138053.53</v>
      </c>
      <c r="J84" s="24">
        <f t="shared" si="4"/>
        <v>6.5916460086170919E-3</v>
      </c>
      <c r="K84" s="24">
        <f t="shared" si="5"/>
        <v>9.7715719402466563E-3</v>
      </c>
      <c r="L84" s="27">
        <v>9100000</v>
      </c>
      <c r="M84" s="24">
        <f t="shared" si="7"/>
        <v>65.916460086170915</v>
      </c>
      <c r="N84" s="274">
        <f t="shared" si="6"/>
        <v>13509.766172692622</v>
      </c>
    </row>
    <row r="85" spans="5:14" x14ac:dyDescent="0.25">
      <c r="E85" s="25" t="s">
        <v>8</v>
      </c>
      <c r="F85" s="26">
        <v>10000</v>
      </c>
      <c r="G85" s="27">
        <v>910</v>
      </c>
      <c r="H85" s="643">
        <v>1349</v>
      </c>
      <c r="I85" s="701">
        <v>138053.53</v>
      </c>
      <c r="J85" s="24">
        <f t="shared" si="4"/>
        <v>6.5916460086170919E-3</v>
      </c>
      <c r="K85" s="24">
        <f t="shared" si="5"/>
        <v>9.7715719402466563E-3</v>
      </c>
      <c r="L85" s="27">
        <v>9100000</v>
      </c>
      <c r="M85" s="24">
        <f t="shared" si="7"/>
        <v>65.916460086170915</v>
      </c>
      <c r="N85" s="274">
        <f t="shared" si="6"/>
        <v>13575.682632778793</v>
      </c>
    </row>
    <row r="86" spans="5:14" x14ac:dyDescent="0.25">
      <c r="E86" s="25" t="s">
        <v>8</v>
      </c>
      <c r="F86" s="26">
        <v>10000</v>
      </c>
      <c r="G86" s="27">
        <v>910</v>
      </c>
      <c r="H86" s="643">
        <v>1349</v>
      </c>
      <c r="I86" s="701">
        <v>138053.53</v>
      </c>
      <c r="J86" s="24">
        <f t="shared" si="4"/>
        <v>6.5916460086170919E-3</v>
      </c>
      <c r="K86" s="24">
        <f t="shared" si="5"/>
        <v>9.7715719402466563E-3</v>
      </c>
      <c r="L86" s="27">
        <v>9100000</v>
      </c>
      <c r="M86" s="24">
        <f t="shared" si="7"/>
        <v>65.916460086170915</v>
      </c>
      <c r="N86" s="274">
        <f t="shared" si="6"/>
        <v>13641.599092864964</v>
      </c>
    </row>
    <row r="87" spans="5:14" x14ac:dyDescent="0.25">
      <c r="E87" s="25" t="s">
        <v>8</v>
      </c>
      <c r="F87" s="26">
        <v>24485</v>
      </c>
      <c r="G87" s="27">
        <v>925</v>
      </c>
      <c r="H87" s="643">
        <v>1349</v>
      </c>
      <c r="I87" s="701">
        <v>138053.53</v>
      </c>
      <c r="J87" s="24">
        <f t="shared" si="4"/>
        <v>6.7002995142536378E-3</v>
      </c>
      <c r="K87" s="24">
        <f t="shared" si="5"/>
        <v>9.7715719402466563E-3</v>
      </c>
      <c r="L87" s="27">
        <v>22648625</v>
      </c>
      <c r="M87" s="24">
        <f t="shared" si="7"/>
        <v>164.05683360650033</v>
      </c>
      <c r="N87" s="274">
        <f t="shared" si="6"/>
        <v>13805.655926471465</v>
      </c>
    </row>
    <row r="88" spans="5:14" x14ac:dyDescent="0.25">
      <c r="E88" s="25" t="s">
        <v>8</v>
      </c>
      <c r="F88" s="26">
        <v>2500</v>
      </c>
      <c r="G88" s="27">
        <v>925</v>
      </c>
      <c r="H88" s="643">
        <v>1349</v>
      </c>
      <c r="I88" s="701">
        <v>138053.53</v>
      </c>
      <c r="J88" s="24">
        <f t="shared" si="4"/>
        <v>6.7002995142536378E-3</v>
      </c>
      <c r="K88" s="24">
        <f t="shared" si="5"/>
        <v>9.7715719402466563E-3</v>
      </c>
      <c r="L88" s="27">
        <v>2312500</v>
      </c>
      <c r="M88" s="24">
        <f t="shared" si="7"/>
        <v>16.750748785634094</v>
      </c>
      <c r="N88" s="274">
        <f t="shared" si="6"/>
        <v>13822.4066752571</v>
      </c>
    </row>
    <row r="89" spans="5:14" x14ac:dyDescent="0.25">
      <c r="E89" s="25" t="s">
        <v>8</v>
      </c>
      <c r="F89" s="26">
        <v>10000</v>
      </c>
      <c r="G89" s="27">
        <v>925</v>
      </c>
      <c r="H89" s="643">
        <v>1349</v>
      </c>
      <c r="I89" s="701">
        <v>138053.53</v>
      </c>
      <c r="J89" s="24">
        <f t="shared" si="4"/>
        <v>6.7002995142536378E-3</v>
      </c>
      <c r="K89" s="24">
        <f t="shared" si="5"/>
        <v>9.7715719402466563E-3</v>
      </c>
      <c r="L89" s="27">
        <v>9250000</v>
      </c>
      <c r="M89" s="24">
        <f t="shared" si="7"/>
        <v>67.002995142536378</v>
      </c>
      <c r="N89" s="274">
        <f t="shared" si="6"/>
        <v>13889.409670399637</v>
      </c>
    </row>
    <row r="90" spans="5:14" x14ac:dyDescent="0.25">
      <c r="E90" s="25" t="s">
        <v>8</v>
      </c>
      <c r="F90" s="26">
        <v>29437</v>
      </c>
      <c r="G90" s="27">
        <v>950</v>
      </c>
      <c r="H90" s="643">
        <v>1349</v>
      </c>
      <c r="I90" s="701">
        <v>138053.53</v>
      </c>
      <c r="J90" s="24">
        <f t="shared" si="4"/>
        <v>6.8813886903145473E-3</v>
      </c>
      <c r="K90" s="24">
        <f t="shared" si="5"/>
        <v>9.7715719402466563E-3</v>
      </c>
      <c r="L90" s="27">
        <v>27965150</v>
      </c>
      <c r="M90" s="24">
        <f t="shared" si="7"/>
        <v>202.56743887678934</v>
      </c>
      <c r="N90" s="274">
        <f t="shared" si="6"/>
        <v>14091.977109276426</v>
      </c>
    </row>
    <row r="91" spans="5:14" x14ac:dyDescent="0.25">
      <c r="E91" s="25" t="s">
        <v>9</v>
      </c>
      <c r="F91" s="26">
        <v>10000</v>
      </c>
      <c r="G91" s="27">
        <v>1100</v>
      </c>
      <c r="H91" s="643">
        <v>1160</v>
      </c>
      <c r="I91" s="701">
        <v>134804.72</v>
      </c>
      <c r="J91" s="24">
        <f t="shared" si="4"/>
        <v>8.1599516693480756E-3</v>
      </c>
      <c r="K91" s="24">
        <f t="shared" si="5"/>
        <v>8.6050399422216081E-3</v>
      </c>
      <c r="L91" s="27">
        <v>11000000</v>
      </c>
      <c r="M91" s="24">
        <f t="shared" si="7"/>
        <v>81.599516693480751</v>
      </c>
      <c r="N91" s="274">
        <f t="shared" si="6"/>
        <v>14173.576625969907</v>
      </c>
    </row>
    <row r="92" spans="5:14" x14ac:dyDescent="0.25">
      <c r="E92" s="25" t="s">
        <v>9</v>
      </c>
      <c r="F92" s="26">
        <v>964</v>
      </c>
      <c r="G92" s="27">
        <v>1100</v>
      </c>
      <c r="H92" s="643">
        <v>1160</v>
      </c>
      <c r="I92" s="701">
        <v>134804.72</v>
      </c>
      <c r="J92" s="24">
        <f t="shared" si="4"/>
        <v>8.1599516693480756E-3</v>
      </c>
      <c r="K92" s="24">
        <f t="shared" si="5"/>
        <v>8.6050399422216081E-3</v>
      </c>
      <c r="L92" s="27">
        <v>1060400</v>
      </c>
      <c r="M92" s="24">
        <f t="shared" si="7"/>
        <v>7.8661934092515446</v>
      </c>
      <c r="N92" s="274">
        <f t="shared" si="6"/>
        <v>14181.442819379159</v>
      </c>
    </row>
    <row r="93" spans="5:14" x14ac:dyDescent="0.25">
      <c r="E93" s="25" t="s">
        <v>9</v>
      </c>
      <c r="F93" s="26">
        <v>2000</v>
      </c>
      <c r="G93" s="27">
        <v>1100</v>
      </c>
      <c r="H93" s="643">
        <v>1160</v>
      </c>
      <c r="I93" s="701">
        <v>134804.72</v>
      </c>
      <c r="J93" s="24">
        <f t="shared" si="4"/>
        <v>8.1599516693480756E-3</v>
      </c>
      <c r="K93" s="24">
        <f t="shared" si="5"/>
        <v>8.6050399422216081E-3</v>
      </c>
      <c r="L93" s="27">
        <v>2200000</v>
      </c>
      <c r="M93" s="24">
        <f t="shared" si="7"/>
        <v>16.31990333869615</v>
      </c>
      <c r="N93" s="274">
        <f t="shared" si="6"/>
        <v>14197.762722717855</v>
      </c>
    </row>
    <row r="94" spans="5:14" x14ac:dyDescent="0.25">
      <c r="E94" s="25" t="s">
        <v>9</v>
      </c>
      <c r="F94" s="26">
        <v>2500</v>
      </c>
      <c r="G94" s="27">
        <v>1100</v>
      </c>
      <c r="H94" s="643">
        <v>1160</v>
      </c>
      <c r="I94" s="701">
        <v>134804.72</v>
      </c>
      <c r="J94" s="24">
        <f t="shared" si="4"/>
        <v>8.1599516693480756E-3</v>
      </c>
      <c r="K94" s="24">
        <f t="shared" si="5"/>
        <v>8.6050399422216081E-3</v>
      </c>
      <c r="L94" s="27">
        <v>2750000</v>
      </c>
      <c r="M94" s="24">
        <f t="shared" si="7"/>
        <v>20.399879173370188</v>
      </c>
      <c r="N94" s="274">
        <f t="shared" si="6"/>
        <v>14218.162601891225</v>
      </c>
    </row>
    <row r="95" spans="5:14" x14ac:dyDescent="0.25">
      <c r="E95" s="25" t="s">
        <v>10</v>
      </c>
      <c r="F95" s="26">
        <v>1483</v>
      </c>
      <c r="G95" s="27">
        <v>1200</v>
      </c>
      <c r="H95" s="643">
        <v>1140</v>
      </c>
      <c r="I95" s="701">
        <v>130032.62</v>
      </c>
      <c r="J95" s="24">
        <f t="shared" si="4"/>
        <v>9.2284535987969783E-3</v>
      </c>
      <c r="K95" s="24">
        <f t="shared" si="5"/>
        <v>8.7670309188571296E-3</v>
      </c>
      <c r="L95" s="27">
        <v>1779600</v>
      </c>
      <c r="M95" s="24">
        <f t="shared" si="7"/>
        <v>13.68579668701592</v>
      </c>
      <c r="N95" s="274">
        <f t="shared" si="6"/>
        <v>14231.84839857824</v>
      </c>
    </row>
    <row r="96" spans="5:14" x14ac:dyDescent="0.25">
      <c r="E96" s="25" t="s">
        <v>10</v>
      </c>
      <c r="F96" s="26">
        <v>20000</v>
      </c>
      <c r="G96" s="27">
        <v>1160</v>
      </c>
      <c r="H96" s="643">
        <v>1140</v>
      </c>
      <c r="I96" s="701">
        <v>130032.62</v>
      </c>
      <c r="J96" s="24">
        <f t="shared" si="4"/>
        <v>8.9208384788370797E-3</v>
      </c>
      <c r="K96" s="24">
        <f t="shared" si="5"/>
        <v>8.7670309188571296E-3</v>
      </c>
      <c r="L96" s="27">
        <v>23200000</v>
      </c>
      <c r="M96" s="24">
        <f t="shared" si="7"/>
        <v>178.41676957674159</v>
      </c>
      <c r="N96" s="274">
        <f t="shared" si="6"/>
        <v>14410.265168154981</v>
      </c>
    </row>
    <row r="97" spans="5:14" x14ac:dyDescent="0.25">
      <c r="E97" s="25" t="s">
        <v>10</v>
      </c>
      <c r="F97" s="26">
        <v>40000</v>
      </c>
      <c r="G97" s="27">
        <v>1160</v>
      </c>
      <c r="H97" s="643">
        <v>1140</v>
      </c>
      <c r="I97" s="701">
        <v>130032.62</v>
      </c>
      <c r="J97" s="24">
        <f t="shared" si="4"/>
        <v>8.9208384788370797E-3</v>
      </c>
      <c r="K97" s="24">
        <f t="shared" si="5"/>
        <v>8.7670309188571296E-3</v>
      </c>
      <c r="L97" s="27">
        <v>46400000</v>
      </c>
      <c r="M97" s="24">
        <f t="shared" si="7"/>
        <v>356.83353915348317</v>
      </c>
      <c r="N97" s="274">
        <f t="shared" si="6"/>
        <v>14767.098707308465</v>
      </c>
    </row>
    <row r="98" spans="5:14" x14ac:dyDescent="0.25">
      <c r="E98" s="25" t="s">
        <v>10</v>
      </c>
      <c r="F98" s="26">
        <v>40000</v>
      </c>
      <c r="G98" s="27">
        <v>1160</v>
      </c>
      <c r="H98" s="643">
        <v>1140</v>
      </c>
      <c r="I98" s="701">
        <v>130032.62</v>
      </c>
      <c r="J98" s="24">
        <f t="shared" ref="J98:J129" si="8">G98/I98</f>
        <v>8.9208384788370797E-3</v>
      </c>
      <c r="K98" s="24">
        <f t="shared" si="5"/>
        <v>8.7670309188571296E-3</v>
      </c>
      <c r="L98" s="27">
        <v>46400000</v>
      </c>
      <c r="M98" s="24">
        <f t="shared" si="7"/>
        <v>356.83353915348317</v>
      </c>
      <c r="N98" s="274">
        <f t="shared" si="6"/>
        <v>15123.932246461949</v>
      </c>
    </row>
    <row r="99" spans="5:14" x14ac:dyDescent="0.25">
      <c r="E99" s="25" t="s">
        <v>11</v>
      </c>
      <c r="F99" s="26">
        <v>10000</v>
      </c>
      <c r="G99" s="27">
        <v>1080</v>
      </c>
      <c r="H99" s="643">
        <v>1119.99</v>
      </c>
      <c r="I99" s="701">
        <v>130032.62</v>
      </c>
      <c r="J99" s="24">
        <f t="shared" si="8"/>
        <v>8.3056082389172808E-3</v>
      </c>
      <c r="K99" s="24">
        <f t="shared" si="5"/>
        <v>8.6131464550971912E-3</v>
      </c>
      <c r="L99" s="27">
        <v>10800000</v>
      </c>
      <c r="M99" s="24">
        <f t="shared" si="7"/>
        <v>83.056082389172815</v>
      </c>
      <c r="N99" s="274">
        <f t="shared" si="6"/>
        <v>15206.988328851121</v>
      </c>
    </row>
    <row r="100" spans="5:14" x14ac:dyDescent="0.25">
      <c r="E100" s="25" t="s">
        <v>11</v>
      </c>
      <c r="F100" s="26">
        <v>5703</v>
      </c>
      <c r="G100" s="27">
        <v>1080</v>
      </c>
      <c r="H100" s="643">
        <v>1119.99</v>
      </c>
      <c r="I100" s="701">
        <v>130032.62</v>
      </c>
      <c r="J100" s="24">
        <f t="shared" si="8"/>
        <v>8.3056082389172808E-3</v>
      </c>
      <c r="K100" s="24">
        <f t="shared" si="5"/>
        <v>8.6131464550971912E-3</v>
      </c>
      <c r="L100" s="27">
        <v>6159240</v>
      </c>
      <c r="M100" s="24">
        <f t="shared" si="7"/>
        <v>47.366883786545252</v>
      </c>
      <c r="N100" s="274">
        <f t="shared" si="6"/>
        <v>15254.355212637665</v>
      </c>
    </row>
    <row r="101" spans="5:14" x14ac:dyDescent="0.25">
      <c r="E101" s="25" t="s">
        <v>11</v>
      </c>
      <c r="F101" s="26">
        <v>5000</v>
      </c>
      <c r="G101" s="27">
        <v>1080</v>
      </c>
      <c r="H101" s="643">
        <v>1119.99</v>
      </c>
      <c r="I101" s="701">
        <v>130032.62</v>
      </c>
      <c r="J101" s="24">
        <f t="shared" si="8"/>
        <v>8.3056082389172808E-3</v>
      </c>
      <c r="K101" s="24">
        <f t="shared" si="5"/>
        <v>8.6131464550971912E-3</v>
      </c>
      <c r="L101" s="27">
        <v>5400000</v>
      </c>
      <c r="M101" s="24">
        <f t="shared" si="7"/>
        <v>41.528041194586407</v>
      </c>
      <c r="N101" s="274">
        <f t="shared" si="6"/>
        <v>15295.883253832251</v>
      </c>
    </row>
    <row r="102" spans="5:14" x14ac:dyDescent="0.25">
      <c r="E102" s="25" t="s">
        <v>11</v>
      </c>
      <c r="F102" s="26">
        <v>1995</v>
      </c>
      <c r="G102" s="27">
        <v>1080</v>
      </c>
      <c r="H102" s="643">
        <v>1119.99</v>
      </c>
      <c r="I102" s="701">
        <v>130032.62</v>
      </c>
      <c r="J102" s="24">
        <f t="shared" si="8"/>
        <v>8.3056082389172808E-3</v>
      </c>
      <c r="K102" s="24">
        <f t="shared" si="5"/>
        <v>8.6131464550971912E-3</v>
      </c>
      <c r="L102" s="27">
        <v>2154600</v>
      </c>
      <c r="M102" s="24">
        <f t="shared" si="7"/>
        <v>16.569688436639975</v>
      </c>
      <c r="N102" s="274">
        <f t="shared" si="6"/>
        <v>15312.452942268892</v>
      </c>
    </row>
    <row r="103" spans="5:14" x14ac:dyDescent="0.25">
      <c r="E103" s="25" t="s">
        <v>11</v>
      </c>
      <c r="F103" s="26">
        <v>8000</v>
      </c>
      <c r="G103" s="27">
        <v>1080</v>
      </c>
      <c r="H103" s="643">
        <v>1119.99</v>
      </c>
      <c r="I103" s="701">
        <v>130032.62</v>
      </c>
      <c r="J103" s="24">
        <f t="shared" si="8"/>
        <v>8.3056082389172808E-3</v>
      </c>
      <c r="K103" s="24">
        <f t="shared" si="5"/>
        <v>8.6131464550971912E-3</v>
      </c>
      <c r="L103" s="27">
        <v>8640000</v>
      </c>
      <c r="M103" s="24">
        <f t="shared" si="7"/>
        <v>66.44486591133824</v>
      </c>
      <c r="N103" s="274">
        <f t="shared" si="6"/>
        <v>15378.897808180231</v>
      </c>
    </row>
    <row r="104" spans="5:14" x14ac:dyDescent="0.25">
      <c r="E104" s="25" t="s">
        <v>11</v>
      </c>
      <c r="F104" s="26">
        <v>9302</v>
      </c>
      <c r="G104" s="27">
        <v>1030</v>
      </c>
      <c r="H104" s="643">
        <v>1119.99</v>
      </c>
      <c r="I104" s="701">
        <v>130032.62</v>
      </c>
      <c r="J104" s="24">
        <f t="shared" si="8"/>
        <v>7.9210893389674072E-3</v>
      </c>
      <c r="K104" s="24">
        <f t="shared" si="5"/>
        <v>8.6131464550971912E-3</v>
      </c>
      <c r="L104" s="27">
        <v>9581060</v>
      </c>
      <c r="M104" s="24">
        <f t="shared" si="7"/>
        <v>73.681973031074818</v>
      </c>
      <c r="N104" s="274">
        <f t="shared" si="6"/>
        <v>15452.579781211305</v>
      </c>
    </row>
    <row r="105" spans="5:14" x14ac:dyDescent="0.25">
      <c r="E105" s="25" t="s">
        <v>11</v>
      </c>
      <c r="F105" s="26">
        <v>20000</v>
      </c>
      <c r="G105" s="27">
        <v>1030</v>
      </c>
      <c r="H105" s="643">
        <v>1119.99</v>
      </c>
      <c r="I105" s="701">
        <v>130032.62</v>
      </c>
      <c r="J105" s="24">
        <f t="shared" si="8"/>
        <v>7.9210893389674072E-3</v>
      </c>
      <c r="K105" s="24">
        <f t="shared" si="5"/>
        <v>8.6131464550971912E-3</v>
      </c>
      <c r="L105" s="27">
        <v>20600000</v>
      </c>
      <c r="M105" s="24">
        <f t="shared" si="7"/>
        <v>158.42178677934814</v>
      </c>
      <c r="N105" s="274">
        <f t="shared" si="6"/>
        <v>15611.001567990654</v>
      </c>
    </row>
    <row r="106" spans="5:14" x14ac:dyDescent="0.25">
      <c r="E106" s="25" t="s">
        <v>11</v>
      </c>
      <c r="F106" s="26">
        <v>698</v>
      </c>
      <c r="G106" s="27">
        <v>1030</v>
      </c>
      <c r="H106" s="643">
        <v>1119.99</v>
      </c>
      <c r="I106" s="701">
        <v>130032.62</v>
      </c>
      <c r="J106" s="24">
        <f t="shared" si="8"/>
        <v>7.9210893389674072E-3</v>
      </c>
      <c r="K106" s="24">
        <f t="shared" si="5"/>
        <v>8.6131464550971912E-3</v>
      </c>
      <c r="L106" s="27">
        <v>718940</v>
      </c>
      <c r="M106" s="24">
        <f t="shared" si="7"/>
        <v>5.5289203585992501</v>
      </c>
      <c r="N106" s="274">
        <f t="shared" si="6"/>
        <v>15616.530488349254</v>
      </c>
    </row>
    <row r="107" spans="5:14" x14ac:dyDescent="0.25">
      <c r="E107" s="25" t="s">
        <v>94</v>
      </c>
      <c r="F107" s="26">
        <v>10000</v>
      </c>
      <c r="G107" s="27">
        <v>1000</v>
      </c>
      <c r="H107" s="643">
        <v>1249</v>
      </c>
      <c r="I107" s="701">
        <v>153119.32</v>
      </c>
      <c r="J107" s="24">
        <f t="shared" si="8"/>
        <v>6.5308544996150715E-3</v>
      </c>
      <c r="K107" s="24">
        <f t="shared" si="5"/>
        <v>8.1570372700192247E-3</v>
      </c>
      <c r="L107" s="27">
        <v>10000000</v>
      </c>
      <c r="M107" s="24">
        <f t="shared" si="7"/>
        <v>65.308544996150715</v>
      </c>
      <c r="N107" s="274">
        <f t="shared" si="6"/>
        <v>15681.839033345404</v>
      </c>
    </row>
    <row r="108" spans="5:14" x14ac:dyDescent="0.25">
      <c r="E108" s="25" t="s">
        <v>13</v>
      </c>
      <c r="F108" s="26">
        <v>9759</v>
      </c>
      <c r="G108" s="27">
        <v>1200</v>
      </c>
      <c r="H108" s="643">
        <v>1400</v>
      </c>
      <c r="I108" s="701">
        <v>200058.83</v>
      </c>
      <c r="J108" s="24">
        <f t="shared" si="8"/>
        <v>5.9982356189926733E-3</v>
      </c>
      <c r="K108" s="24">
        <f t="shared" si="5"/>
        <v>6.9979415554914529E-3</v>
      </c>
      <c r="L108" s="27">
        <v>11710800</v>
      </c>
      <c r="M108" s="24">
        <f t="shared" si="7"/>
        <v>58.536781405749501</v>
      </c>
      <c r="N108" s="274">
        <f t="shared" si="6"/>
        <v>15740.375814751154</v>
      </c>
    </row>
    <row r="109" spans="5:14" x14ac:dyDescent="0.25">
      <c r="E109" s="25" t="s">
        <v>13</v>
      </c>
      <c r="F109" s="26">
        <v>6300</v>
      </c>
      <c r="G109" s="27">
        <v>1200</v>
      </c>
      <c r="H109" s="643">
        <v>1400</v>
      </c>
      <c r="I109" s="701">
        <v>200058.83</v>
      </c>
      <c r="J109" s="24">
        <f t="shared" si="8"/>
        <v>5.9982356189926733E-3</v>
      </c>
      <c r="K109" s="24">
        <f t="shared" si="5"/>
        <v>6.9979415554914529E-3</v>
      </c>
      <c r="L109" s="27">
        <v>7560000</v>
      </c>
      <c r="M109" s="24">
        <f t="shared" si="7"/>
        <v>37.788884399653838</v>
      </c>
      <c r="N109" s="274">
        <f t="shared" si="6"/>
        <v>15778.164699150808</v>
      </c>
    </row>
    <row r="110" spans="5:14" x14ac:dyDescent="0.25">
      <c r="E110" s="25" t="s">
        <v>13</v>
      </c>
      <c r="F110" s="26">
        <v>7000</v>
      </c>
      <c r="G110" s="27">
        <v>1200</v>
      </c>
      <c r="H110" s="643">
        <v>1400</v>
      </c>
      <c r="I110" s="701">
        <v>200058.83</v>
      </c>
      <c r="J110" s="24">
        <f t="shared" si="8"/>
        <v>5.9982356189926733E-3</v>
      </c>
      <c r="K110" s="24">
        <f t="shared" si="5"/>
        <v>6.9979415554914529E-3</v>
      </c>
      <c r="L110" s="27">
        <v>8400000</v>
      </c>
      <c r="M110" s="24">
        <f t="shared" si="7"/>
        <v>41.987649332948713</v>
      </c>
      <c r="N110" s="274">
        <f t="shared" si="6"/>
        <v>15820.152348483756</v>
      </c>
    </row>
    <row r="111" spans="5:14" x14ac:dyDescent="0.25">
      <c r="E111" s="25" t="s">
        <v>13</v>
      </c>
      <c r="F111" s="26">
        <v>36941</v>
      </c>
      <c r="G111" s="27">
        <v>1190</v>
      </c>
      <c r="H111" s="643">
        <v>1400</v>
      </c>
      <c r="I111" s="701">
        <v>200058.83</v>
      </c>
      <c r="J111" s="24">
        <f t="shared" si="8"/>
        <v>5.9482503221677347E-3</v>
      </c>
      <c r="K111" s="24">
        <f t="shared" si="5"/>
        <v>6.9979415554914529E-3</v>
      </c>
      <c r="L111" s="27">
        <v>43959790</v>
      </c>
      <c r="M111" s="24">
        <f t="shared" si="7"/>
        <v>219.7343151511983</v>
      </c>
      <c r="N111" s="274">
        <f t="shared" si="6"/>
        <v>16039.886663634954</v>
      </c>
    </row>
    <row r="112" spans="5:14" x14ac:dyDescent="0.25">
      <c r="E112" s="25" t="s">
        <v>14</v>
      </c>
      <c r="F112" s="26">
        <v>7810</v>
      </c>
      <c r="G112" s="27">
        <v>1250</v>
      </c>
      <c r="H112" s="643">
        <v>1499.99</v>
      </c>
      <c r="I112" s="701">
        <v>195823.41</v>
      </c>
      <c r="J112" s="24">
        <f t="shared" si="8"/>
        <v>6.3833021802653725E-3</v>
      </c>
      <c r="K112" s="24">
        <f t="shared" si="5"/>
        <v>7.6599115499010051E-3</v>
      </c>
      <c r="L112" s="27">
        <v>9762500</v>
      </c>
      <c r="M112" s="24">
        <f t="shared" si="7"/>
        <v>49.853590027872556</v>
      </c>
      <c r="N112" s="274">
        <f t="shared" si="6"/>
        <v>16089.740253662827</v>
      </c>
    </row>
    <row r="113" spans="5:14" x14ac:dyDescent="0.25">
      <c r="E113" s="25" t="s">
        <v>14</v>
      </c>
      <c r="F113" s="26">
        <v>6860</v>
      </c>
      <c r="G113" s="27">
        <v>1250</v>
      </c>
      <c r="H113" s="643">
        <v>1499.99</v>
      </c>
      <c r="I113" s="701">
        <v>195823.41</v>
      </c>
      <c r="J113" s="24">
        <f t="shared" si="8"/>
        <v>6.3833021802653725E-3</v>
      </c>
      <c r="K113" s="24">
        <f t="shared" si="5"/>
        <v>7.6599115499010051E-3</v>
      </c>
      <c r="L113" s="27">
        <v>8575000</v>
      </c>
      <c r="M113" s="24">
        <f t="shared" si="7"/>
        <v>43.789452956620458</v>
      </c>
      <c r="N113" s="274">
        <f t="shared" si="6"/>
        <v>16133.529706619447</v>
      </c>
    </row>
    <row r="114" spans="5:14" x14ac:dyDescent="0.25">
      <c r="E114" s="25" t="s">
        <v>14</v>
      </c>
      <c r="F114" s="26">
        <v>25000</v>
      </c>
      <c r="G114" s="27">
        <v>1250</v>
      </c>
      <c r="H114" s="643">
        <v>1499.99</v>
      </c>
      <c r="I114" s="701">
        <v>195823.41</v>
      </c>
      <c r="J114" s="24">
        <f t="shared" si="8"/>
        <v>6.3833021802653725E-3</v>
      </c>
      <c r="K114" s="24">
        <f t="shared" si="5"/>
        <v>7.6599115499010051E-3</v>
      </c>
      <c r="L114" s="27">
        <v>31250000</v>
      </c>
      <c r="M114" s="24">
        <f t="shared" si="7"/>
        <v>159.58255450663432</v>
      </c>
      <c r="N114" s="274">
        <f t="shared" si="6"/>
        <v>16293.112261126082</v>
      </c>
    </row>
    <row r="115" spans="5:14" x14ac:dyDescent="0.25">
      <c r="E115" s="25" t="s">
        <v>14</v>
      </c>
      <c r="F115" s="26">
        <v>1822</v>
      </c>
      <c r="G115" s="27">
        <v>1250</v>
      </c>
      <c r="H115" s="643">
        <v>1499.99</v>
      </c>
      <c r="I115" s="701">
        <v>195823.41</v>
      </c>
      <c r="J115" s="24">
        <f t="shared" si="8"/>
        <v>6.3833021802653725E-3</v>
      </c>
      <c r="K115" s="24">
        <f t="shared" si="5"/>
        <v>7.6599115499010051E-3</v>
      </c>
      <c r="L115" s="27">
        <v>2277500</v>
      </c>
      <c r="M115" s="24">
        <f t="shared" si="7"/>
        <v>11.63037657244351</v>
      </c>
      <c r="N115" s="274">
        <f t="shared" si="6"/>
        <v>16304.742637698526</v>
      </c>
    </row>
    <row r="116" spans="5:14" x14ac:dyDescent="0.25">
      <c r="E116" s="25" t="s">
        <v>14</v>
      </c>
      <c r="F116" s="26">
        <v>8000</v>
      </c>
      <c r="G116" s="27">
        <v>1250</v>
      </c>
      <c r="H116" s="643">
        <v>1499.99</v>
      </c>
      <c r="I116" s="701">
        <v>195823.41</v>
      </c>
      <c r="J116" s="24">
        <f t="shared" si="8"/>
        <v>6.3833021802653725E-3</v>
      </c>
      <c r="K116" s="24">
        <f t="shared" si="5"/>
        <v>7.6599115499010051E-3</v>
      </c>
      <c r="L116" s="27">
        <v>10000000</v>
      </c>
      <c r="M116" s="24">
        <f t="shared" si="7"/>
        <v>51.066417442122983</v>
      </c>
      <c r="N116" s="274">
        <f t="shared" si="6"/>
        <v>16355.809055140649</v>
      </c>
    </row>
    <row r="117" spans="5:14" x14ac:dyDescent="0.25">
      <c r="E117" s="25" t="s">
        <v>14</v>
      </c>
      <c r="F117" s="26">
        <v>508</v>
      </c>
      <c r="G117" s="27">
        <v>1250</v>
      </c>
      <c r="H117" s="643">
        <v>1499.99</v>
      </c>
      <c r="I117" s="701">
        <v>195823.41</v>
      </c>
      <c r="J117" s="24">
        <f t="shared" si="8"/>
        <v>6.3833021802653725E-3</v>
      </c>
      <c r="K117" s="24">
        <f t="shared" si="5"/>
        <v>7.6599115499010051E-3</v>
      </c>
      <c r="L117" s="27">
        <v>635000</v>
      </c>
      <c r="M117" s="24">
        <f t="shared" si="7"/>
        <v>3.2427175075748091</v>
      </c>
      <c r="N117" s="274">
        <f t="shared" si="6"/>
        <v>16359.051772648225</v>
      </c>
    </row>
    <row r="118" spans="5:14" x14ac:dyDescent="0.25">
      <c r="E118" s="25" t="s">
        <v>14</v>
      </c>
      <c r="F118" s="26">
        <v>19678</v>
      </c>
      <c r="G118" s="27">
        <v>1255</v>
      </c>
      <c r="H118" s="643">
        <v>1499.99</v>
      </c>
      <c r="I118" s="701">
        <v>195823.41</v>
      </c>
      <c r="J118" s="24">
        <f t="shared" si="8"/>
        <v>6.4088353889864341E-3</v>
      </c>
      <c r="K118" s="24">
        <f t="shared" si="5"/>
        <v>7.6599115499010051E-3</v>
      </c>
      <c r="L118" s="27">
        <v>24695890</v>
      </c>
      <c r="M118" s="24">
        <f t="shared" si="7"/>
        <v>126.11306278447505</v>
      </c>
      <c r="N118" s="274">
        <f t="shared" si="6"/>
        <v>16485.164835432701</v>
      </c>
    </row>
    <row r="119" spans="5:14" x14ac:dyDescent="0.25">
      <c r="E119" s="25" t="s">
        <v>14</v>
      </c>
      <c r="F119" s="26">
        <v>322</v>
      </c>
      <c r="G119" s="27">
        <v>1255</v>
      </c>
      <c r="H119" s="643">
        <v>1499.99</v>
      </c>
      <c r="I119" s="701">
        <v>195823.41</v>
      </c>
      <c r="J119" s="24">
        <f t="shared" si="8"/>
        <v>6.4088353889864341E-3</v>
      </c>
      <c r="K119" s="24">
        <f t="shared" si="5"/>
        <v>7.6599115499010051E-3</v>
      </c>
      <c r="L119" s="27">
        <v>404110</v>
      </c>
      <c r="M119" s="24">
        <f t="shared" si="7"/>
        <v>2.063644995253632</v>
      </c>
      <c r="N119" s="274">
        <f t="shared" si="6"/>
        <v>16487.228480427955</v>
      </c>
    </row>
    <row r="120" spans="5:14" x14ac:dyDescent="0.25">
      <c r="E120" s="25" t="s">
        <v>15</v>
      </c>
      <c r="F120" s="26">
        <v>20000</v>
      </c>
      <c r="G120" s="27">
        <v>1400</v>
      </c>
      <c r="H120" s="643">
        <v>1350</v>
      </c>
      <c r="I120" s="701">
        <v>195823.41</v>
      </c>
      <c r="J120" s="24">
        <f t="shared" si="8"/>
        <v>7.1492984418972177E-3</v>
      </c>
      <c r="K120" s="24">
        <f t="shared" si="5"/>
        <v>6.8939663546866026E-3</v>
      </c>
      <c r="L120" s="27">
        <v>28000000</v>
      </c>
      <c r="M120" s="24">
        <f t="shared" si="7"/>
        <v>142.98596883794434</v>
      </c>
      <c r="N120" s="274">
        <f t="shared" si="6"/>
        <v>16630.214449265899</v>
      </c>
    </row>
    <row r="121" spans="5:14" x14ac:dyDescent="0.25">
      <c r="E121" s="25" t="s">
        <v>15</v>
      </c>
      <c r="F121" s="26">
        <v>10000</v>
      </c>
      <c r="G121" s="27">
        <v>1400</v>
      </c>
      <c r="H121" s="643">
        <v>1350</v>
      </c>
      <c r="I121" s="701">
        <v>195823.41</v>
      </c>
      <c r="J121" s="24">
        <f t="shared" si="8"/>
        <v>7.1492984418972177E-3</v>
      </c>
      <c r="K121" s="24">
        <f t="shared" si="5"/>
        <v>6.8939663546866026E-3</v>
      </c>
      <c r="L121" s="27">
        <v>14000000</v>
      </c>
      <c r="M121" s="24">
        <f t="shared" si="7"/>
        <v>71.492984418972171</v>
      </c>
      <c r="N121" s="274">
        <f t="shared" si="6"/>
        <v>16701.707433684871</v>
      </c>
    </row>
    <row r="122" spans="5:14" x14ac:dyDescent="0.25">
      <c r="E122" s="25" t="s">
        <v>15</v>
      </c>
      <c r="F122" s="26">
        <v>2510</v>
      </c>
      <c r="G122" s="27">
        <v>1300</v>
      </c>
      <c r="H122" s="643">
        <v>1350</v>
      </c>
      <c r="I122" s="701">
        <v>195823.41</v>
      </c>
      <c r="J122" s="24">
        <f t="shared" si="8"/>
        <v>6.6386342674759876E-3</v>
      </c>
      <c r="K122" s="24">
        <f t="shared" si="5"/>
        <v>6.8939663546866026E-3</v>
      </c>
      <c r="L122" s="27">
        <v>3263000</v>
      </c>
      <c r="M122" s="24">
        <f t="shared" si="7"/>
        <v>16.662972011364729</v>
      </c>
      <c r="N122" s="274">
        <f t="shared" si="6"/>
        <v>16718.370405696234</v>
      </c>
    </row>
    <row r="123" spans="5:14" x14ac:dyDescent="0.25">
      <c r="E123" s="25" t="s">
        <v>15</v>
      </c>
      <c r="F123" s="26">
        <v>2520</v>
      </c>
      <c r="G123" s="27">
        <v>1300</v>
      </c>
      <c r="H123" s="643">
        <v>1350</v>
      </c>
      <c r="I123" s="701">
        <v>195823.41</v>
      </c>
      <c r="J123" s="24">
        <f t="shared" si="8"/>
        <v>6.6386342674759876E-3</v>
      </c>
      <c r="K123" s="24">
        <f t="shared" si="5"/>
        <v>6.8939663546866026E-3</v>
      </c>
      <c r="L123" s="27">
        <v>3276000</v>
      </c>
      <c r="M123" s="24">
        <f t="shared" si="7"/>
        <v>16.729358354039487</v>
      </c>
      <c r="N123" s="274">
        <f t="shared" si="6"/>
        <v>16735.099764050272</v>
      </c>
    </row>
    <row r="124" spans="5:14" x14ac:dyDescent="0.25">
      <c r="E124" s="25" t="s">
        <v>15</v>
      </c>
      <c r="F124" s="26">
        <v>24970</v>
      </c>
      <c r="G124" s="27">
        <v>1300</v>
      </c>
      <c r="H124" s="643">
        <v>1350</v>
      </c>
      <c r="I124" s="701">
        <v>195823.41</v>
      </c>
      <c r="J124" s="24">
        <f t="shared" si="8"/>
        <v>6.6386342674759876E-3</v>
      </c>
      <c r="K124" s="24">
        <f t="shared" si="5"/>
        <v>6.8939663546866026E-3</v>
      </c>
      <c r="L124" s="27">
        <v>32461000</v>
      </c>
      <c r="M124" s="24">
        <f t="shared" si="7"/>
        <v>165.76669765887542</v>
      </c>
      <c r="N124" s="274">
        <f t="shared" si="6"/>
        <v>16900.866461709149</v>
      </c>
    </row>
    <row r="125" spans="5:14" x14ac:dyDescent="0.25">
      <c r="E125" s="25" t="s">
        <v>15</v>
      </c>
      <c r="F125" s="26">
        <v>1072</v>
      </c>
      <c r="G125" s="27">
        <v>1299</v>
      </c>
      <c r="H125" s="643">
        <v>1350</v>
      </c>
      <c r="I125" s="701">
        <v>195823.41</v>
      </c>
      <c r="J125" s="24">
        <f t="shared" si="8"/>
        <v>6.6335276257317756E-3</v>
      </c>
      <c r="K125" s="24">
        <f t="shared" si="5"/>
        <v>6.8939663546866026E-3</v>
      </c>
      <c r="L125" s="27">
        <v>1392528</v>
      </c>
      <c r="M125" s="24">
        <f t="shared" si="7"/>
        <v>7.1111416147844633</v>
      </c>
      <c r="N125" s="274">
        <f t="shared" si="6"/>
        <v>16907.977603323932</v>
      </c>
    </row>
    <row r="126" spans="5:14" x14ac:dyDescent="0.25">
      <c r="E126" s="25" t="s">
        <v>15</v>
      </c>
      <c r="F126" s="26">
        <v>10000</v>
      </c>
      <c r="G126" s="27">
        <v>1300</v>
      </c>
      <c r="H126" s="643">
        <v>1350</v>
      </c>
      <c r="I126" s="701">
        <v>195823.41</v>
      </c>
      <c r="J126" s="24">
        <f t="shared" si="8"/>
        <v>6.6386342674759876E-3</v>
      </c>
      <c r="K126" s="24">
        <f t="shared" si="5"/>
        <v>6.8939663546866026E-3</v>
      </c>
      <c r="L126" s="27">
        <v>13000000</v>
      </c>
      <c r="M126" s="24">
        <f t="shared" si="7"/>
        <v>66.386342674759874</v>
      </c>
      <c r="N126" s="274">
        <f t="shared" si="6"/>
        <v>16974.363945998692</v>
      </c>
    </row>
    <row r="127" spans="5:14" x14ac:dyDescent="0.25">
      <c r="E127" s="25" t="s">
        <v>15</v>
      </c>
      <c r="F127" s="26">
        <v>8000</v>
      </c>
      <c r="G127" s="27">
        <v>1300</v>
      </c>
      <c r="H127" s="643">
        <v>1350</v>
      </c>
      <c r="I127" s="701">
        <v>195823.41</v>
      </c>
      <c r="J127" s="24">
        <f t="shared" si="8"/>
        <v>6.6386342674759876E-3</v>
      </c>
      <c r="K127" s="24">
        <f t="shared" si="5"/>
        <v>6.8939663546866026E-3</v>
      </c>
      <c r="L127" s="27">
        <v>10400000</v>
      </c>
      <c r="M127" s="24">
        <f t="shared" si="7"/>
        <v>53.109074139807902</v>
      </c>
      <c r="N127" s="274">
        <f t="shared" si="6"/>
        <v>17027.473020138499</v>
      </c>
    </row>
    <row r="128" spans="5:14" x14ac:dyDescent="0.25">
      <c r="E128" s="25" t="s">
        <v>102</v>
      </c>
      <c r="F128" s="26">
        <v>15000</v>
      </c>
      <c r="G128" s="27">
        <v>1310</v>
      </c>
      <c r="H128" s="643">
        <v>1290</v>
      </c>
      <c r="I128" s="701">
        <v>193042.81</v>
      </c>
      <c r="J128" s="24">
        <f t="shared" si="8"/>
        <v>6.7860595274177784E-3</v>
      </c>
      <c r="K128" s="24">
        <f t="shared" si="5"/>
        <v>6.6824555651671252E-3</v>
      </c>
      <c r="L128" s="27">
        <v>19650000</v>
      </c>
      <c r="M128" s="24">
        <f t="shared" si="7"/>
        <v>101.79089291126668</v>
      </c>
      <c r="N128" s="274">
        <f t="shared" si="6"/>
        <v>17129.263913049766</v>
      </c>
    </row>
    <row r="129" spans="5:14" x14ac:dyDescent="0.25">
      <c r="E129" s="25" t="s">
        <v>102</v>
      </c>
      <c r="F129" s="26">
        <v>5000</v>
      </c>
      <c r="G129" s="27">
        <v>1310</v>
      </c>
      <c r="H129" s="643">
        <v>1290</v>
      </c>
      <c r="I129" s="701">
        <v>193042.81</v>
      </c>
      <c r="J129" s="24">
        <f t="shared" si="8"/>
        <v>6.7860595274177784E-3</v>
      </c>
      <c r="K129" s="24">
        <f t="shared" si="5"/>
        <v>6.6824555651671252E-3</v>
      </c>
      <c r="L129" s="27">
        <v>6550000</v>
      </c>
      <c r="M129" s="24">
        <f t="shared" si="7"/>
        <v>33.930297637088891</v>
      </c>
      <c r="N129" s="274">
        <f t="shared" si="6"/>
        <v>17163.194210686856</v>
      </c>
    </row>
    <row r="130" spans="5:14" x14ac:dyDescent="0.25">
      <c r="E130" s="25" t="s">
        <v>102</v>
      </c>
      <c r="F130" s="26">
        <v>10000</v>
      </c>
      <c r="G130" s="27">
        <v>1310</v>
      </c>
      <c r="H130" s="643">
        <v>1290</v>
      </c>
      <c r="I130" s="701">
        <v>193042.81</v>
      </c>
      <c r="J130" s="24">
        <f t="shared" ref="J130:J161" si="9">G130/I130</f>
        <v>6.7860595274177784E-3</v>
      </c>
      <c r="K130" s="24">
        <f t="shared" si="5"/>
        <v>6.6824555651671252E-3</v>
      </c>
      <c r="L130" s="27">
        <v>13100000</v>
      </c>
      <c r="M130" s="24">
        <f t="shared" si="7"/>
        <v>67.860595274177783</v>
      </c>
      <c r="N130" s="274">
        <f t="shared" si="6"/>
        <v>17231.054805961034</v>
      </c>
    </row>
    <row r="131" spans="5:14" x14ac:dyDescent="0.25">
      <c r="E131" s="25" t="s">
        <v>102</v>
      </c>
      <c r="F131" s="26">
        <v>13574</v>
      </c>
      <c r="G131" s="27">
        <v>1310</v>
      </c>
      <c r="H131" s="643">
        <v>1290</v>
      </c>
      <c r="I131" s="701">
        <v>193042.81</v>
      </c>
      <c r="J131" s="24">
        <f t="shared" si="9"/>
        <v>6.7860595274177784E-3</v>
      </c>
      <c r="K131" s="24">
        <f t="shared" ref="K131:K163" si="10">H131/I131</f>
        <v>6.6824555651671252E-3</v>
      </c>
      <c r="L131" s="27">
        <v>17781940</v>
      </c>
      <c r="M131" s="24">
        <f t="shared" si="7"/>
        <v>92.11397202516892</v>
      </c>
      <c r="N131" s="274">
        <f t="shared" si="6"/>
        <v>17323.168777986204</v>
      </c>
    </row>
    <row r="132" spans="5:14" x14ac:dyDescent="0.25">
      <c r="E132" s="25" t="s">
        <v>102</v>
      </c>
      <c r="F132" s="26">
        <v>6426</v>
      </c>
      <c r="G132" s="27">
        <v>1310</v>
      </c>
      <c r="H132" s="643">
        <v>1290</v>
      </c>
      <c r="I132" s="701">
        <v>193042.81</v>
      </c>
      <c r="J132" s="24">
        <f t="shared" si="9"/>
        <v>6.7860595274177784E-3</v>
      </c>
      <c r="K132" s="24">
        <f t="shared" si="10"/>
        <v>6.6824555651671252E-3</v>
      </c>
      <c r="L132" s="27">
        <v>8418060</v>
      </c>
      <c r="M132" s="24">
        <f t="shared" si="7"/>
        <v>43.607218523186646</v>
      </c>
      <c r="N132" s="274">
        <f t="shared" ref="N132:N163" si="11">N131+M132</f>
        <v>17366.77599650939</v>
      </c>
    </row>
    <row r="133" spans="5:14" x14ac:dyDescent="0.25">
      <c r="E133" s="25" t="s">
        <v>17</v>
      </c>
      <c r="F133" s="26">
        <v>974</v>
      </c>
      <c r="G133" s="27">
        <v>1130</v>
      </c>
      <c r="H133" s="643">
        <v>1280</v>
      </c>
      <c r="I133" s="701">
        <v>180286.55</v>
      </c>
      <c r="J133" s="24">
        <f t="shared" si="9"/>
        <v>6.2677997887252267E-3</v>
      </c>
      <c r="K133" s="24">
        <f t="shared" si="10"/>
        <v>7.0998086102374257E-3</v>
      </c>
      <c r="L133" s="27">
        <v>1100620</v>
      </c>
      <c r="M133" s="24">
        <f t="shared" si="7"/>
        <v>6.1048369942183704</v>
      </c>
      <c r="N133" s="274">
        <f t="shared" si="11"/>
        <v>17372.880833503608</v>
      </c>
    </row>
    <row r="134" spans="5:14" x14ac:dyDescent="0.25">
      <c r="E134" s="25" t="s">
        <v>17</v>
      </c>
      <c r="F134" s="26">
        <v>1000</v>
      </c>
      <c r="G134" s="27">
        <v>1130</v>
      </c>
      <c r="H134" s="643">
        <v>1280</v>
      </c>
      <c r="I134" s="701">
        <v>180286.55</v>
      </c>
      <c r="J134" s="24">
        <f t="shared" si="9"/>
        <v>6.2677997887252267E-3</v>
      </c>
      <c r="K134" s="24">
        <f t="shared" si="10"/>
        <v>7.0998086102374257E-3</v>
      </c>
      <c r="L134" s="27">
        <v>1130000</v>
      </c>
      <c r="M134" s="24">
        <f t="shared" ref="M134:M163" si="12">F134*J134</f>
        <v>6.2677997887252266</v>
      </c>
      <c r="N134" s="274">
        <f t="shared" si="11"/>
        <v>17379.148633292334</v>
      </c>
    </row>
    <row r="135" spans="5:14" x14ac:dyDescent="0.25">
      <c r="E135" s="25" t="s">
        <v>96</v>
      </c>
      <c r="F135" s="26">
        <v>300</v>
      </c>
      <c r="G135" s="27">
        <v>1155</v>
      </c>
      <c r="H135" s="643">
        <v>1500</v>
      </c>
      <c r="I135" s="701">
        <v>178502.21</v>
      </c>
      <c r="J135" s="24">
        <f t="shared" si="9"/>
        <v>6.470508124241151E-3</v>
      </c>
      <c r="K135" s="24">
        <f t="shared" si="10"/>
        <v>8.403257304209287E-3</v>
      </c>
      <c r="L135" s="27">
        <v>346500</v>
      </c>
      <c r="M135" s="24">
        <f t="shared" si="12"/>
        <v>1.9411524372723452</v>
      </c>
      <c r="N135" s="274">
        <f t="shared" si="11"/>
        <v>17381.089785729608</v>
      </c>
    </row>
    <row r="136" spans="5:14" x14ac:dyDescent="0.25">
      <c r="E136" s="25" t="s">
        <v>114</v>
      </c>
      <c r="F136" s="26">
        <v>20000</v>
      </c>
      <c r="G136" s="27">
        <v>1300</v>
      </c>
      <c r="H136" s="643">
        <v>1599</v>
      </c>
      <c r="I136" s="701">
        <v>182042.31</v>
      </c>
      <c r="J136" s="24">
        <f t="shared" si="9"/>
        <v>7.141197010738877E-3</v>
      </c>
      <c r="K136" s="24">
        <f t="shared" si="10"/>
        <v>8.7836723232088184E-3</v>
      </c>
      <c r="L136" s="27">
        <v>26000000</v>
      </c>
      <c r="M136" s="24">
        <f t="shared" si="12"/>
        <v>142.82394021477754</v>
      </c>
      <c r="N136" s="274">
        <f t="shared" si="11"/>
        <v>17523.913725944385</v>
      </c>
    </row>
    <row r="137" spans="5:14" x14ac:dyDescent="0.25">
      <c r="E137" s="25" t="s">
        <v>114</v>
      </c>
      <c r="F137" s="26">
        <v>1900</v>
      </c>
      <c r="G137" s="27">
        <v>1300</v>
      </c>
      <c r="H137" s="643">
        <v>1599</v>
      </c>
      <c r="I137" s="701">
        <v>182042.31</v>
      </c>
      <c r="J137" s="24">
        <f t="shared" si="9"/>
        <v>7.141197010738877E-3</v>
      </c>
      <c r="K137" s="24">
        <f t="shared" si="10"/>
        <v>8.7836723232088184E-3</v>
      </c>
      <c r="L137" s="27">
        <v>2470000</v>
      </c>
      <c r="M137" s="24">
        <f t="shared" si="12"/>
        <v>13.568274320403866</v>
      </c>
      <c r="N137" s="274">
        <f t="shared" si="11"/>
        <v>17537.48200026479</v>
      </c>
    </row>
    <row r="138" spans="5:14" x14ac:dyDescent="0.25">
      <c r="E138" s="25" t="s">
        <v>18</v>
      </c>
      <c r="F138" s="26">
        <v>7938</v>
      </c>
      <c r="G138" s="27">
        <v>1479</v>
      </c>
      <c r="H138" s="643">
        <v>1700</v>
      </c>
      <c r="I138" s="701">
        <v>182042.31</v>
      </c>
      <c r="J138" s="24">
        <f t="shared" si="9"/>
        <v>8.1244849068329225E-3</v>
      </c>
      <c r="K138" s="24">
        <f t="shared" si="10"/>
        <v>9.3384883986585322E-3</v>
      </c>
      <c r="L138" s="27">
        <v>11740302</v>
      </c>
      <c r="M138" s="24">
        <f t="shared" si="12"/>
        <v>64.492161190439745</v>
      </c>
      <c r="N138" s="274">
        <f t="shared" si="11"/>
        <v>17601.974161455229</v>
      </c>
    </row>
    <row r="139" spans="5:14" x14ac:dyDescent="0.25">
      <c r="E139" s="25" t="s">
        <v>18</v>
      </c>
      <c r="F139" s="26">
        <v>4000</v>
      </c>
      <c r="G139" s="27">
        <v>1500</v>
      </c>
      <c r="H139" s="643">
        <v>1700</v>
      </c>
      <c r="I139" s="701">
        <v>182042.31</v>
      </c>
      <c r="J139" s="24">
        <f t="shared" si="9"/>
        <v>8.2398427046987046E-3</v>
      </c>
      <c r="K139" s="24">
        <f t="shared" si="10"/>
        <v>9.3384883986585322E-3</v>
      </c>
      <c r="L139" s="27">
        <v>6000000</v>
      </c>
      <c r="M139" s="24">
        <f t="shared" si="12"/>
        <v>32.959370818794817</v>
      </c>
      <c r="N139" s="274">
        <f t="shared" si="11"/>
        <v>17634.933532274023</v>
      </c>
    </row>
    <row r="140" spans="5:14" x14ac:dyDescent="0.25">
      <c r="E140" s="25" t="s">
        <v>18</v>
      </c>
      <c r="F140" s="26">
        <v>500</v>
      </c>
      <c r="G140" s="27">
        <v>1500</v>
      </c>
      <c r="H140" s="643">
        <v>1700</v>
      </c>
      <c r="I140" s="701">
        <v>182042.31</v>
      </c>
      <c r="J140" s="24">
        <f t="shared" si="9"/>
        <v>8.2398427046987046E-3</v>
      </c>
      <c r="K140" s="24">
        <f t="shared" si="10"/>
        <v>9.3384883986585322E-3</v>
      </c>
      <c r="L140" s="27">
        <v>750000</v>
      </c>
      <c r="M140" s="24">
        <f t="shared" si="12"/>
        <v>4.1199213523493521</v>
      </c>
      <c r="N140" s="274">
        <f t="shared" si="11"/>
        <v>17639.053453626373</v>
      </c>
    </row>
    <row r="141" spans="5:14" x14ac:dyDescent="0.25">
      <c r="E141" s="25" t="s">
        <v>18</v>
      </c>
      <c r="F141" s="26">
        <v>10000</v>
      </c>
      <c r="G141" s="27">
        <v>1500</v>
      </c>
      <c r="H141" s="643">
        <v>1700</v>
      </c>
      <c r="I141" s="701">
        <v>182042.31</v>
      </c>
      <c r="J141" s="24">
        <f t="shared" si="9"/>
        <v>8.2398427046987046E-3</v>
      </c>
      <c r="K141" s="24">
        <f t="shared" si="10"/>
        <v>9.3384883986585322E-3</v>
      </c>
      <c r="L141" s="27">
        <v>15000000</v>
      </c>
      <c r="M141" s="24">
        <f t="shared" si="12"/>
        <v>82.398427046987052</v>
      </c>
      <c r="N141" s="274">
        <f t="shared" si="11"/>
        <v>17721.451880673361</v>
      </c>
    </row>
    <row r="142" spans="5:14" x14ac:dyDescent="0.25">
      <c r="E142" s="25" t="s">
        <v>18</v>
      </c>
      <c r="F142" s="26">
        <v>27562</v>
      </c>
      <c r="G142" s="27">
        <v>1500</v>
      </c>
      <c r="H142" s="643">
        <v>1700</v>
      </c>
      <c r="I142" s="701">
        <v>182042.31</v>
      </c>
      <c r="J142" s="24">
        <f t="shared" si="9"/>
        <v>8.2398427046987046E-3</v>
      </c>
      <c r="K142" s="24">
        <f t="shared" si="10"/>
        <v>9.3384883986585322E-3</v>
      </c>
      <c r="L142" s="27">
        <v>41343000</v>
      </c>
      <c r="M142" s="24">
        <f t="shared" si="12"/>
        <v>227.1065446269057</v>
      </c>
      <c r="N142" s="274">
        <f t="shared" si="11"/>
        <v>17948.558425300267</v>
      </c>
    </row>
    <row r="143" spans="5:14" x14ac:dyDescent="0.25">
      <c r="E143" s="25" t="s">
        <v>19</v>
      </c>
      <c r="F143" s="26">
        <v>4957</v>
      </c>
      <c r="G143" s="27">
        <v>1515</v>
      </c>
      <c r="H143" s="643">
        <v>1770</v>
      </c>
      <c r="I143" s="701">
        <v>182499.03</v>
      </c>
      <c r="J143" s="24">
        <f t="shared" si="9"/>
        <v>8.3014139855976214E-3</v>
      </c>
      <c r="K143" s="24">
        <f t="shared" si="10"/>
        <v>9.6986816861437571E-3</v>
      </c>
      <c r="L143" s="27">
        <v>7509855</v>
      </c>
      <c r="M143" s="24">
        <f t="shared" si="12"/>
        <v>41.150109126607411</v>
      </c>
      <c r="N143" s="274">
        <f t="shared" si="11"/>
        <v>17989.708534426874</v>
      </c>
    </row>
    <row r="144" spans="5:14" x14ac:dyDescent="0.25">
      <c r="E144" s="25" t="s">
        <v>20</v>
      </c>
      <c r="F144" s="26">
        <v>5000</v>
      </c>
      <c r="G144" s="27">
        <v>1650</v>
      </c>
      <c r="H144" s="643">
        <v>1769</v>
      </c>
      <c r="I144" s="701">
        <v>186027.48</v>
      </c>
      <c r="J144" s="24">
        <f t="shared" si="9"/>
        <v>8.8696573215957114E-3</v>
      </c>
      <c r="K144" s="24">
        <f t="shared" si="10"/>
        <v>9.5093477587289785E-3</v>
      </c>
      <c r="L144" s="27">
        <v>8250000</v>
      </c>
      <c r="M144" s="24">
        <f t="shared" si="12"/>
        <v>44.348286607978558</v>
      </c>
      <c r="N144" s="274">
        <f t="shared" si="11"/>
        <v>18034.056821034854</v>
      </c>
    </row>
    <row r="145" spans="5:14" x14ac:dyDescent="0.25">
      <c r="E145" s="25" t="s">
        <v>20</v>
      </c>
      <c r="F145" s="26">
        <v>2500</v>
      </c>
      <c r="G145" s="27">
        <v>1650</v>
      </c>
      <c r="H145" s="643">
        <v>1769</v>
      </c>
      <c r="I145" s="701">
        <v>186027.48</v>
      </c>
      <c r="J145" s="24">
        <f t="shared" si="9"/>
        <v>8.8696573215957114E-3</v>
      </c>
      <c r="K145" s="24">
        <f t="shared" si="10"/>
        <v>9.5093477587289785E-3</v>
      </c>
      <c r="L145" s="27">
        <v>4125000</v>
      </c>
      <c r="M145" s="24">
        <f t="shared" si="12"/>
        <v>22.174143303989279</v>
      </c>
      <c r="N145" s="274">
        <f t="shared" si="11"/>
        <v>18056.230964338843</v>
      </c>
    </row>
    <row r="146" spans="5:14" x14ac:dyDescent="0.25">
      <c r="E146" s="25" t="s">
        <v>20</v>
      </c>
      <c r="F146" s="26">
        <v>5925</v>
      </c>
      <c r="G146" s="27">
        <v>1650</v>
      </c>
      <c r="H146" s="643">
        <v>1769</v>
      </c>
      <c r="I146" s="701">
        <v>186027.48</v>
      </c>
      <c r="J146" s="24">
        <f t="shared" si="9"/>
        <v>8.8696573215957114E-3</v>
      </c>
      <c r="K146" s="24">
        <f t="shared" si="10"/>
        <v>9.5093477587289785E-3</v>
      </c>
      <c r="L146" s="27">
        <v>9776250</v>
      </c>
      <c r="M146" s="24">
        <f t="shared" si="12"/>
        <v>52.55271963045459</v>
      </c>
      <c r="N146" s="274">
        <f t="shared" si="11"/>
        <v>18108.783683969297</v>
      </c>
    </row>
    <row r="147" spans="5:14" x14ac:dyDescent="0.25">
      <c r="E147" s="25" t="s">
        <v>21</v>
      </c>
      <c r="F147" s="26">
        <v>6000</v>
      </c>
      <c r="G147" s="27">
        <v>1750</v>
      </c>
      <c r="H147" s="643">
        <v>1700</v>
      </c>
      <c r="I147" s="701">
        <v>188021.12</v>
      </c>
      <c r="J147" s="24">
        <f t="shared" si="9"/>
        <v>9.3074650337153612E-3</v>
      </c>
      <c r="K147" s="24">
        <f t="shared" si="10"/>
        <v>9.0415374613234938E-3</v>
      </c>
      <c r="L147" s="27">
        <v>10500000</v>
      </c>
      <c r="M147" s="24">
        <f t="shared" si="12"/>
        <v>55.844790202292167</v>
      </c>
      <c r="N147" s="274">
        <f t="shared" si="11"/>
        <v>18164.62847417159</v>
      </c>
    </row>
    <row r="148" spans="5:14" x14ac:dyDescent="0.25">
      <c r="E148" s="25" t="s">
        <v>21</v>
      </c>
      <c r="F148" s="26">
        <v>4000</v>
      </c>
      <c r="G148" s="27">
        <v>1750</v>
      </c>
      <c r="H148" s="643">
        <v>1700</v>
      </c>
      <c r="I148" s="701">
        <v>188021.12</v>
      </c>
      <c r="J148" s="24">
        <f t="shared" si="9"/>
        <v>9.3074650337153612E-3</v>
      </c>
      <c r="K148" s="24">
        <f t="shared" si="10"/>
        <v>9.0415374613234938E-3</v>
      </c>
      <c r="L148" s="27">
        <v>7000000</v>
      </c>
      <c r="M148" s="24">
        <f t="shared" si="12"/>
        <v>37.229860134861447</v>
      </c>
      <c r="N148" s="274">
        <f t="shared" si="11"/>
        <v>18201.858334306453</v>
      </c>
    </row>
    <row r="149" spans="5:14" x14ac:dyDescent="0.25">
      <c r="E149" s="25" t="s">
        <v>21</v>
      </c>
      <c r="F149" s="26">
        <v>25000</v>
      </c>
      <c r="G149" s="27">
        <v>1750</v>
      </c>
      <c r="H149" s="643">
        <v>1700</v>
      </c>
      <c r="I149" s="701">
        <v>188021.12</v>
      </c>
      <c r="J149" s="24">
        <f t="shared" si="9"/>
        <v>9.3074650337153612E-3</v>
      </c>
      <c r="K149" s="24">
        <f t="shared" si="10"/>
        <v>9.0415374613234938E-3</v>
      </c>
      <c r="L149" s="27">
        <v>43750000</v>
      </c>
      <c r="M149" s="24">
        <f t="shared" si="12"/>
        <v>232.68662584288404</v>
      </c>
      <c r="N149" s="274">
        <f t="shared" si="11"/>
        <v>18434.544960149338</v>
      </c>
    </row>
    <row r="150" spans="5:14" x14ac:dyDescent="0.25">
      <c r="E150" s="25" t="s">
        <v>21</v>
      </c>
      <c r="F150" s="26">
        <v>2986</v>
      </c>
      <c r="G150" s="27">
        <v>1700</v>
      </c>
      <c r="H150" s="643">
        <v>1700</v>
      </c>
      <c r="I150" s="701">
        <v>188021.12</v>
      </c>
      <c r="J150" s="24">
        <f t="shared" si="9"/>
        <v>9.0415374613234938E-3</v>
      </c>
      <c r="K150" s="24">
        <f t="shared" si="10"/>
        <v>9.0415374613234938E-3</v>
      </c>
      <c r="L150" s="27">
        <v>5076200</v>
      </c>
      <c r="M150" s="24">
        <f t="shared" si="12"/>
        <v>26.998030859511953</v>
      </c>
      <c r="N150" s="274">
        <f t="shared" si="11"/>
        <v>18461.54299100885</v>
      </c>
    </row>
    <row r="151" spans="5:14" x14ac:dyDescent="0.25">
      <c r="E151" s="25" t="s">
        <v>21</v>
      </c>
      <c r="F151" s="26">
        <v>7014</v>
      </c>
      <c r="G151" s="27">
        <v>1700</v>
      </c>
      <c r="H151" s="643">
        <v>1700</v>
      </c>
      <c r="I151" s="701">
        <v>188021.12</v>
      </c>
      <c r="J151" s="24">
        <f t="shared" si="9"/>
        <v>9.0415374613234938E-3</v>
      </c>
      <c r="K151" s="24">
        <f t="shared" si="10"/>
        <v>9.0415374613234938E-3</v>
      </c>
      <c r="L151" s="27">
        <v>11923800</v>
      </c>
      <c r="M151" s="24">
        <f t="shared" si="12"/>
        <v>63.417343753722989</v>
      </c>
      <c r="N151" s="274">
        <f t="shared" si="11"/>
        <v>18524.960334762574</v>
      </c>
    </row>
    <row r="152" spans="5:14" x14ac:dyDescent="0.25">
      <c r="E152" s="25" t="s">
        <v>21</v>
      </c>
      <c r="F152" s="26">
        <v>3500</v>
      </c>
      <c r="G152" s="27">
        <v>1700</v>
      </c>
      <c r="H152" s="643">
        <v>1700</v>
      </c>
      <c r="I152" s="701">
        <v>188021.12</v>
      </c>
      <c r="J152" s="24">
        <f t="shared" si="9"/>
        <v>9.0415374613234938E-3</v>
      </c>
      <c r="K152" s="24">
        <f t="shared" si="10"/>
        <v>9.0415374613234938E-3</v>
      </c>
      <c r="L152" s="27">
        <v>5950000</v>
      </c>
      <c r="M152" s="24">
        <f t="shared" si="12"/>
        <v>31.645381114632229</v>
      </c>
      <c r="N152" s="274">
        <f t="shared" si="11"/>
        <v>18556.605715877206</v>
      </c>
    </row>
    <row r="153" spans="5:14" x14ac:dyDescent="0.25">
      <c r="E153" s="25" t="s">
        <v>21</v>
      </c>
      <c r="F153" s="26">
        <v>1000</v>
      </c>
      <c r="G153" s="27">
        <v>1700</v>
      </c>
      <c r="H153" s="643">
        <v>1700</v>
      </c>
      <c r="I153" s="701">
        <v>188021.12</v>
      </c>
      <c r="J153" s="24">
        <f t="shared" si="9"/>
        <v>9.0415374613234938E-3</v>
      </c>
      <c r="K153" s="24">
        <f t="shared" si="10"/>
        <v>9.0415374613234938E-3</v>
      </c>
      <c r="L153" s="27">
        <v>1700000</v>
      </c>
      <c r="M153" s="24">
        <f t="shared" si="12"/>
        <v>9.0415374613234931</v>
      </c>
      <c r="N153" s="274">
        <f t="shared" si="11"/>
        <v>18565.647253338528</v>
      </c>
    </row>
    <row r="154" spans="5:14" x14ac:dyDescent="0.25">
      <c r="E154" s="25" t="s">
        <v>22</v>
      </c>
      <c r="F154" s="26">
        <v>10205</v>
      </c>
      <c r="G154" s="27">
        <v>1600</v>
      </c>
      <c r="H154" s="643">
        <v>1699.95</v>
      </c>
      <c r="I154" s="701">
        <v>188021.12</v>
      </c>
      <c r="J154" s="24">
        <f t="shared" si="9"/>
        <v>8.509682316539759E-3</v>
      </c>
      <c r="K154" s="24">
        <f t="shared" si="10"/>
        <v>9.0412715337511024E-3</v>
      </c>
      <c r="L154" s="27">
        <v>16328000</v>
      </c>
      <c r="M154" s="24">
        <f t="shared" si="12"/>
        <v>86.84130804028824</v>
      </c>
      <c r="N154" s="274">
        <f t="shared" si="11"/>
        <v>18652.488561378817</v>
      </c>
    </row>
    <row r="155" spans="5:14" x14ac:dyDescent="0.25">
      <c r="E155" s="25" t="s">
        <v>22</v>
      </c>
      <c r="F155" s="26">
        <v>6000</v>
      </c>
      <c r="G155" s="27">
        <v>1600</v>
      </c>
      <c r="H155" s="643">
        <v>1699.95</v>
      </c>
      <c r="I155" s="701">
        <v>188021.12</v>
      </c>
      <c r="J155" s="24">
        <f t="shared" si="9"/>
        <v>8.509682316539759E-3</v>
      </c>
      <c r="K155" s="24">
        <f t="shared" si="10"/>
        <v>9.0412715337511024E-3</v>
      </c>
      <c r="L155" s="27">
        <v>9600000</v>
      </c>
      <c r="M155" s="24">
        <f t="shared" si="12"/>
        <v>51.058093899238557</v>
      </c>
      <c r="N155" s="274">
        <f t="shared" si="11"/>
        <v>18703.546655278056</v>
      </c>
    </row>
    <row r="156" spans="5:14" x14ac:dyDescent="0.25">
      <c r="E156" s="25" t="s">
        <v>22</v>
      </c>
      <c r="F156" s="26">
        <v>1200</v>
      </c>
      <c r="G156" s="27">
        <v>1600</v>
      </c>
      <c r="H156" s="643">
        <v>1699.95</v>
      </c>
      <c r="I156" s="701">
        <v>188021.12</v>
      </c>
      <c r="J156" s="24">
        <f t="shared" si="9"/>
        <v>8.509682316539759E-3</v>
      </c>
      <c r="K156" s="24">
        <f t="shared" si="10"/>
        <v>9.0412715337511024E-3</v>
      </c>
      <c r="L156" s="27">
        <v>1920000</v>
      </c>
      <c r="M156" s="24">
        <f t="shared" si="12"/>
        <v>10.211618779847711</v>
      </c>
      <c r="N156" s="274">
        <f t="shared" si="11"/>
        <v>18713.758274057906</v>
      </c>
    </row>
    <row r="157" spans="5:14" x14ac:dyDescent="0.25">
      <c r="E157" s="25" t="s">
        <v>22</v>
      </c>
      <c r="F157" s="26">
        <v>2099</v>
      </c>
      <c r="G157" s="27">
        <v>1600</v>
      </c>
      <c r="H157" s="643">
        <v>1699.95</v>
      </c>
      <c r="I157" s="701">
        <v>188021.12</v>
      </c>
      <c r="J157" s="24">
        <f t="shared" si="9"/>
        <v>8.509682316539759E-3</v>
      </c>
      <c r="K157" s="24">
        <f t="shared" si="10"/>
        <v>9.0412715337511024E-3</v>
      </c>
      <c r="L157" s="27">
        <v>3358400</v>
      </c>
      <c r="M157" s="24">
        <f t="shared" si="12"/>
        <v>17.861823182416956</v>
      </c>
      <c r="N157" s="274">
        <f t="shared" si="11"/>
        <v>18731.620097240324</v>
      </c>
    </row>
    <row r="158" spans="5:14" x14ac:dyDescent="0.25">
      <c r="E158" s="25" t="s">
        <v>23</v>
      </c>
      <c r="F158" s="26">
        <v>99000</v>
      </c>
      <c r="G158" s="27">
        <v>1500</v>
      </c>
      <c r="H158" s="643">
        <v>1550</v>
      </c>
      <c r="I158" s="701">
        <v>188031.86</v>
      </c>
      <c r="J158" s="24">
        <f t="shared" si="9"/>
        <v>7.9773714943839839E-3</v>
      </c>
      <c r="K158" s="24">
        <f t="shared" si="10"/>
        <v>8.2432838775301168E-3</v>
      </c>
      <c r="L158" s="27">
        <v>148500000</v>
      </c>
      <c r="M158" s="24">
        <f t="shared" si="12"/>
        <v>789.75977794401444</v>
      </c>
      <c r="N158" s="274">
        <f t="shared" si="11"/>
        <v>19521.379875184339</v>
      </c>
    </row>
    <row r="159" spans="5:14" x14ac:dyDescent="0.25">
      <c r="E159" s="25" t="s">
        <v>29</v>
      </c>
      <c r="F159" s="26">
        <v>1230</v>
      </c>
      <c r="G159" s="27">
        <v>1599</v>
      </c>
      <c r="H159" s="643">
        <v>1650</v>
      </c>
      <c r="I159" s="701">
        <v>195812.32</v>
      </c>
      <c r="J159" s="24">
        <f t="shared" si="9"/>
        <v>8.1659826102872379E-3</v>
      </c>
      <c r="K159" s="24">
        <f t="shared" si="10"/>
        <v>8.4264360894145979E-3</v>
      </c>
      <c r="L159" s="27">
        <v>1966770</v>
      </c>
      <c r="M159" s="24">
        <f t="shared" si="12"/>
        <v>10.044158610653303</v>
      </c>
      <c r="N159" s="274">
        <f t="shared" si="11"/>
        <v>19531.424033794992</v>
      </c>
    </row>
    <row r="160" spans="5:14" x14ac:dyDescent="0.25">
      <c r="E160" s="25" t="s">
        <v>29</v>
      </c>
      <c r="F160" s="26">
        <v>129</v>
      </c>
      <c r="G160" s="27">
        <v>1600</v>
      </c>
      <c r="H160" s="643">
        <v>1650</v>
      </c>
      <c r="I160" s="701">
        <v>195812.32</v>
      </c>
      <c r="J160" s="24">
        <f t="shared" si="9"/>
        <v>8.1710895412505195E-3</v>
      </c>
      <c r="K160" s="24">
        <f t="shared" si="10"/>
        <v>8.4264360894145979E-3</v>
      </c>
      <c r="L160" s="27">
        <v>206400</v>
      </c>
      <c r="M160" s="24">
        <f t="shared" si="12"/>
        <v>1.0540705508213171</v>
      </c>
      <c r="N160" s="274">
        <f t="shared" si="11"/>
        <v>19532.478104345813</v>
      </c>
    </row>
    <row r="161" spans="1:45" x14ac:dyDescent="0.25">
      <c r="E161" s="25" t="s">
        <v>29</v>
      </c>
      <c r="F161" s="26">
        <v>5000</v>
      </c>
      <c r="G161" s="27">
        <v>1600</v>
      </c>
      <c r="H161" s="643">
        <v>1650</v>
      </c>
      <c r="I161" s="701">
        <v>195812.32</v>
      </c>
      <c r="J161" s="24">
        <f t="shared" si="9"/>
        <v>8.1710895412505195E-3</v>
      </c>
      <c r="K161" s="24">
        <f t="shared" si="10"/>
        <v>8.4264360894145979E-3</v>
      </c>
      <c r="L161" s="27">
        <v>8000000</v>
      </c>
      <c r="M161" s="24">
        <f t="shared" si="12"/>
        <v>40.855447706252598</v>
      </c>
      <c r="N161" s="274">
        <f t="shared" si="11"/>
        <v>19573.333552052067</v>
      </c>
    </row>
    <row r="162" spans="1:45" x14ac:dyDescent="0.25">
      <c r="E162" s="25" t="s">
        <v>29</v>
      </c>
      <c r="F162" s="26">
        <v>43641</v>
      </c>
      <c r="G162" s="27">
        <v>1600</v>
      </c>
      <c r="H162" s="643">
        <v>1650</v>
      </c>
      <c r="I162" s="701">
        <v>195812.32</v>
      </c>
      <c r="J162" s="24">
        <f t="shared" ref="J162:J163" si="13">G162/I162</f>
        <v>8.1710895412505195E-3</v>
      </c>
      <c r="K162" s="24">
        <f t="shared" si="10"/>
        <v>8.4264360894145979E-3</v>
      </c>
      <c r="L162" s="27">
        <v>69825600</v>
      </c>
      <c r="M162" s="24">
        <f t="shared" si="12"/>
        <v>356.59451866971392</v>
      </c>
      <c r="N162" s="274">
        <f t="shared" si="11"/>
        <v>19929.92807072178</v>
      </c>
    </row>
    <row r="163" spans="1:45" x14ac:dyDescent="0.25">
      <c r="E163" s="25" t="s">
        <v>29</v>
      </c>
      <c r="F163" s="26">
        <v>1082</v>
      </c>
      <c r="G163" s="27">
        <v>1575</v>
      </c>
      <c r="H163" s="643">
        <v>1650</v>
      </c>
      <c r="I163" s="701">
        <v>195812.32</v>
      </c>
      <c r="J163" s="24">
        <f t="shared" si="13"/>
        <v>8.0434162671684795E-3</v>
      </c>
      <c r="K163" s="24">
        <f t="shared" si="10"/>
        <v>8.4264360894145979E-3</v>
      </c>
      <c r="L163" s="27">
        <v>1704150</v>
      </c>
      <c r="M163" s="24">
        <f t="shared" si="12"/>
        <v>8.7029764010762953</v>
      </c>
      <c r="N163" s="274">
        <f t="shared" si="11"/>
        <v>19938.631047122857</v>
      </c>
    </row>
    <row r="164" spans="1:45" s="3" customFormat="1" x14ac:dyDescent="0.25">
      <c r="A164" s="265"/>
      <c r="B164" s="265"/>
      <c r="C164" s="265"/>
      <c r="D164" s="265"/>
      <c r="E164" s="236"/>
      <c r="F164" s="237"/>
      <c r="G164" s="205"/>
      <c r="H164" s="699"/>
      <c r="I164" s="703"/>
      <c r="J164" s="29"/>
      <c r="K164" s="29"/>
      <c r="L164" s="205"/>
      <c r="M164" s="29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</row>
    <row r="165" spans="1:45" ht="18" x14ac:dyDescent="0.25">
      <c r="E165" s="238" t="s">
        <v>158</v>
      </c>
      <c r="F165" s="419">
        <f>SUM(F2:F164)</f>
        <v>1898713</v>
      </c>
      <c r="G165" s="238"/>
      <c r="H165" s="700"/>
      <c r="I165" s="704" t="s">
        <v>228</v>
      </c>
      <c r="J165" s="416">
        <f>AVERAGE(J2:J163)</f>
        <v>1.0728383222201371E-2</v>
      </c>
      <c r="K165" s="416"/>
      <c r="L165" s="421" t="s">
        <v>160</v>
      </c>
      <c r="M165" s="414">
        <f>SUM(M2:M164)</f>
        <v>19938.631047122857</v>
      </c>
      <c r="N165" s="83"/>
    </row>
    <row r="166" spans="1:45" x14ac:dyDescent="0.25">
      <c r="E166" s="29"/>
      <c r="F166" s="29"/>
      <c r="G166" s="29"/>
      <c r="H166" s="674"/>
      <c r="I166" s="703"/>
      <c r="J166" s="29"/>
      <c r="K166" s="29"/>
      <c r="L166" s="29"/>
      <c r="M166" s="29"/>
    </row>
    <row r="167" spans="1:45" x14ac:dyDescent="0.25">
      <c r="E167" s="29"/>
      <c r="F167" s="29"/>
      <c r="G167" s="29"/>
      <c r="H167" s="674"/>
      <c r="I167" s="703"/>
      <c r="J167" s="29"/>
      <c r="K167" s="29"/>
      <c r="L167" s="29"/>
      <c r="M167" s="29"/>
    </row>
    <row r="168" spans="1:45" x14ac:dyDescent="0.25">
      <c r="E168" s="29"/>
      <c r="F168" s="29"/>
      <c r="G168" s="29"/>
      <c r="H168" s="674"/>
      <c r="I168" s="703"/>
      <c r="J168" s="29"/>
      <c r="K168" s="29"/>
      <c r="L168" s="29"/>
      <c r="M168" s="29"/>
    </row>
    <row r="169" spans="1:45" x14ac:dyDescent="0.25">
      <c r="E169" s="29"/>
      <c r="F169" s="29"/>
      <c r="G169" s="29"/>
      <c r="H169" s="674"/>
      <c r="I169" s="703"/>
      <c r="J169" s="29"/>
      <c r="K169" s="29"/>
      <c r="L169" s="29"/>
      <c r="M169" s="29"/>
    </row>
    <row r="170" spans="1:45" x14ac:dyDescent="0.25">
      <c r="E170" s="29"/>
      <c r="F170" s="29"/>
      <c r="G170" s="29"/>
      <c r="H170" s="674"/>
      <c r="I170" s="703"/>
      <c r="J170" s="29"/>
      <c r="K170" s="29"/>
      <c r="L170" s="29"/>
      <c r="M170" s="29"/>
    </row>
    <row r="171" spans="1:45" x14ac:dyDescent="0.25">
      <c r="E171" s="29"/>
      <c r="F171" s="29"/>
      <c r="G171" s="29"/>
      <c r="H171" s="674"/>
      <c r="I171" s="703"/>
      <c r="J171" s="29"/>
      <c r="K171" s="29"/>
      <c r="L171" s="29"/>
      <c r="M171" s="29"/>
    </row>
    <row r="172" spans="1:45" x14ac:dyDescent="0.25">
      <c r="E172" s="29"/>
      <c r="F172" s="29"/>
      <c r="G172" s="29"/>
      <c r="H172" s="674"/>
      <c r="I172" s="703"/>
      <c r="J172" s="29"/>
      <c r="K172" s="29"/>
      <c r="L172" s="29"/>
      <c r="M172" s="29"/>
    </row>
    <row r="173" spans="1:45" x14ac:dyDescent="0.25">
      <c r="E173" s="29"/>
      <c r="F173" s="29"/>
      <c r="G173" s="29"/>
      <c r="H173" s="674"/>
      <c r="I173" s="703"/>
      <c r="J173" s="29"/>
      <c r="K173" s="29"/>
      <c r="L173" s="29"/>
      <c r="M173" s="29"/>
    </row>
    <row r="174" spans="1:45" x14ac:dyDescent="0.25">
      <c r="E174" s="29"/>
      <c r="F174" s="29"/>
      <c r="G174" s="29"/>
      <c r="H174" s="674"/>
      <c r="I174" s="703"/>
      <c r="J174" s="29"/>
      <c r="K174" s="29"/>
      <c r="L174" s="29"/>
      <c r="M174" s="29"/>
    </row>
    <row r="175" spans="1:45" x14ac:dyDescent="0.25">
      <c r="E175" s="29"/>
      <c r="F175" s="29"/>
      <c r="G175" s="29"/>
      <c r="H175" s="674"/>
      <c r="I175" s="703"/>
      <c r="J175" s="29"/>
      <c r="K175" s="29"/>
      <c r="L175" s="29"/>
      <c r="M175" s="29"/>
    </row>
    <row r="176" spans="1:45" x14ac:dyDescent="0.25">
      <c r="E176" s="29"/>
      <c r="F176" s="29"/>
      <c r="G176" s="29"/>
      <c r="H176" s="674"/>
      <c r="I176" s="703"/>
      <c r="J176" s="29"/>
      <c r="K176" s="29"/>
      <c r="L176" s="29"/>
      <c r="M176" s="29"/>
    </row>
    <row r="177" spans="5:13" x14ac:dyDescent="0.25">
      <c r="E177" s="29"/>
      <c r="F177" s="29"/>
      <c r="G177" s="29"/>
      <c r="H177" s="674"/>
      <c r="I177" s="703"/>
      <c r="J177" s="29"/>
      <c r="K177" s="29"/>
      <c r="L177" s="29"/>
      <c r="M177" s="29"/>
    </row>
    <row r="178" spans="5:13" x14ac:dyDescent="0.25">
      <c r="E178" s="29"/>
      <c r="F178" s="29"/>
      <c r="G178" s="29"/>
      <c r="H178" s="674"/>
      <c r="I178" s="703"/>
      <c r="J178" s="29"/>
      <c r="K178" s="29"/>
      <c r="L178" s="29"/>
      <c r="M178" s="29"/>
    </row>
    <row r="179" spans="5:13" x14ac:dyDescent="0.25">
      <c r="E179" s="29"/>
      <c r="F179" s="29"/>
      <c r="G179" s="29"/>
      <c r="H179" s="674"/>
      <c r="I179" s="703"/>
      <c r="J179" s="29"/>
      <c r="K179" s="29"/>
      <c r="L179" s="29"/>
      <c r="M179" s="29"/>
    </row>
    <row r="180" spans="5:13" x14ac:dyDescent="0.25">
      <c r="E180" s="29"/>
      <c r="F180" s="29"/>
      <c r="G180" s="29"/>
      <c r="H180" s="674"/>
      <c r="I180" s="703"/>
      <c r="J180" s="29"/>
      <c r="K180" s="29"/>
      <c r="L180" s="29"/>
      <c r="M180" s="29"/>
    </row>
    <row r="181" spans="5:13" x14ac:dyDescent="0.25">
      <c r="E181" s="29"/>
      <c r="F181" s="29"/>
      <c r="G181" s="29"/>
      <c r="H181" s="674"/>
      <c r="I181" s="703"/>
      <c r="J181" s="29"/>
      <c r="K181" s="29"/>
      <c r="L181" s="29"/>
      <c r="M181" s="29"/>
    </row>
    <row r="182" spans="5:13" x14ac:dyDescent="0.25">
      <c r="E182" s="29"/>
      <c r="F182" s="29"/>
      <c r="G182" s="29"/>
      <c r="H182" s="674"/>
      <c r="I182" s="703"/>
      <c r="J182" s="29"/>
      <c r="K182" s="29"/>
      <c r="L182" s="29"/>
      <c r="M182" s="29"/>
    </row>
    <row r="183" spans="5:13" x14ac:dyDescent="0.25">
      <c r="E183" s="29"/>
      <c r="F183" s="29"/>
      <c r="G183" s="29"/>
      <c r="H183" s="674"/>
      <c r="I183" s="703"/>
      <c r="J183" s="29"/>
      <c r="K183" s="29"/>
      <c r="L183" s="29"/>
      <c r="M183" s="29"/>
    </row>
    <row r="184" spans="5:13" x14ac:dyDescent="0.25">
      <c r="E184" s="29"/>
      <c r="F184" s="29"/>
      <c r="G184" s="29"/>
      <c r="H184" s="674"/>
      <c r="I184" s="703"/>
      <c r="J184" s="29"/>
      <c r="K184" s="29"/>
      <c r="L184" s="29"/>
      <c r="M184" s="29"/>
    </row>
    <row r="185" spans="5:13" x14ac:dyDescent="0.25">
      <c r="E185" s="29"/>
      <c r="F185" s="29"/>
      <c r="G185" s="29"/>
      <c r="H185" s="674"/>
      <c r="I185" s="703"/>
      <c r="J185" s="29"/>
      <c r="K185" s="29"/>
      <c r="L185" s="29"/>
      <c r="M185" s="29"/>
    </row>
    <row r="186" spans="5:13" x14ac:dyDescent="0.25">
      <c r="E186" s="29"/>
      <c r="F186" s="29"/>
      <c r="G186" s="29"/>
      <c r="H186" s="674"/>
      <c r="I186" s="703"/>
      <c r="J186" s="29"/>
      <c r="K186" s="29"/>
      <c r="L186" s="29"/>
      <c r="M186" s="29"/>
    </row>
    <row r="187" spans="5:13" x14ac:dyDescent="0.25">
      <c r="E187" s="29"/>
      <c r="F187" s="29"/>
      <c r="G187" s="29"/>
      <c r="H187" s="674"/>
      <c r="I187" s="703"/>
      <c r="J187" s="29"/>
      <c r="K187" s="29"/>
      <c r="L187" s="29"/>
      <c r="M187" s="29"/>
    </row>
    <row r="188" spans="5:13" x14ac:dyDescent="0.25">
      <c r="E188" s="29"/>
      <c r="F188" s="29"/>
      <c r="G188" s="29"/>
      <c r="H188" s="674"/>
      <c r="I188" s="703"/>
      <c r="J188" s="29"/>
      <c r="K188" s="29"/>
      <c r="L188" s="29"/>
      <c r="M188" s="29"/>
    </row>
    <row r="189" spans="5:13" x14ac:dyDescent="0.25">
      <c r="E189" s="29"/>
      <c r="F189" s="29"/>
      <c r="G189" s="29"/>
      <c r="H189" s="674"/>
      <c r="I189" s="703"/>
      <c r="J189" s="29"/>
      <c r="K189" s="29"/>
      <c r="L189" s="29"/>
      <c r="M189" s="29"/>
    </row>
    <row r="190" spans="5:13" x14ac:dyDescent="0.25">
      <c r="E190" s="29"/>
      <c r="F190" s="29"/>
      <c r="G190" s="29"/>
      <c r="H190" s="674"/>
      <c r="I190" s="703"/>
      <c r="J190" s="29"/>
      <c r="K190" s="29"/>
      <c r="L190" s="29"/>
      <c r="M190" s="29"/>
    </row>
    <row r="191" spans="5:13" x14ac:dyDescent="0.25">
      <c r="E191" s="29"/>
      <c r="F191" s="29"/>
      <c r="G191" s="29"/>
      <c r="H191" s="674"/>
      <c r="I191" s="703"/>
      <c r="J191" s="29"/>
      <c r="K191" s="29"/>
      <c r="L191" s="29"/>
      <c r="M191" s="29"/>
    </row>
    <row r="192" spans="5:13" x14ac:dyDescent="0.25">
      <c r="E192" s="29"/>
      <c r="F192" s="29"/>
      <c r="G192" s="29"/>
      <c r="H192" s="674"/>
      <c r="I192" s="703"/>
      <c r="J192" s="29"/>
      <c r="K192" s="29"/>
      <c r="L192" s="29"/>
      <c r="M192" s="29"/>
    </row>
    <row r="193" spans="5:13" x14ac:dyDescent="0.25">
      <c r="E193" s="29"/>
      <c r="F193" s="29"/>
      <c r="G193" s="29"/>
      <c r="H193" s="674"/>
      <c r="I193" s="703"/>
      <c r="J193" s="29"/>
      <c r="K193" s="29"/>
      <c r="L193" s="29"/>
      <c r="M193" s="29"/>
    </row>
    <row r="194" spans="5:13" x14ac:dyDescent="0.25">
      <c r="E194" s="29"/>
      <c r="F194" s="29"/>
      <c r="G194" s="29"/>
      <c r="H194" s="674"/>
      <c r="I194" s="703"/>
      <c r="J194" s="29"/>
      <c r="K194" s="29"/>
      <c r="L194" s="29"/>
      <c r="M194" s="29"/>
    </row>
    <row r="195" spans="5:13" x14ac:dyDescent="0.25">
      <c r="E195" s="29"/>
      <c r="F195" s="29"/>
      <c r="G195" s="29"/>
      <c r="H195" s="674"/>
      <c r="I195" s="703"/>
      <c r="J195" s="29"/>
      <c r="K195" s="29"/>
      <c r="L195" s="29"/>
      <c r="M195" s="29"/>
    </row>
    <row r="196" spans="5:13" x14ac:dyDescent="0.25">
      <c r="E196" s="29"/>
      <c r="F196" s="29"/>
      <c r="G196" s="29"/>
      <c r="H196" s="674"/>
      <c r="I196" s="703"/>
      <c r="J196" s="29"/>
      <c r="K196" s="29"/>
      <c r="L196" s="29"/>
      <c r="M196" s="29"/>
    </row>
    <row r="197" spans="5:13" x14ac:dyDescent="0.25">
      <c r="E197" s="29"/>
      <c r="F197" s="29"/>
      <c r="G197" s="29"/>
      <c r="H197" s="674"/>
      <c r="I197" s="703"/>
      <c r="J197" s="29"/>
      <c r="K197" s="29"/>
      <c r="L197" s="29"/>
      <c r="M197" s="29"/>
    </row>
    <row r="198" spans="5:13" x14ac:dyDescent="0.25">
      <c r="E198" s="29"/>
      <c r="F198" s="29"/>
      <c r="G198" s="29"/>
      <c r="H198" s="674"/>
      <c r="I198" s="703"/>
      <c r="J198" s="29"/>
      <c r="K198" s="29"/>
      <c r="L198" s="29"/>
      <c r="M198" s="29"/>
    </row>
    <row r="199" spans="5:13" x14ac:dyDescent="0.25">
      <c r="E199" s="29"/>
      <c r="F199" s="29"/>
      <c r="G199" s="29"/>
      <c r="H199" s="674"/>
      <c r="I199" s="703"/>
      <c r="J199" s="29"/>
      <c r="K199" s="29"/>
      <c r="L199" s="29"/>
      <c r="M199" s="29"/>
    </row>
    <row r="200" spans="5:13" x14ac:dyDescent="0.25">
      <c r="E200" s="29"/>
      <c r="F200" s="29"/>
      <c r="G200" s="29"/>
      <c r="H200" s="674"/>
      <c r="I200" s="703"/>
      <c r="J200" s="29"/>
      <c r="K200" s="29"/>
      <c r="L200" s="29"/>
      <c r="M200" s="29"/>
    </row>
    <row r="201" spans="5:13" x14ac:dyDescent="0.25">
      <c r="E201" s="29"/>
      <c r="F201" s="29"/>
      <c r="G201" s="29"/>
      <c r="H201" s="674"/>
      <c r="I201" s="703"/>
      <c r="J201" s="29"/>
      <c r="K201" s="29"/>
      <c r="L201" s="29"/>
      <c r="M201" s="29"/>
    </row>
    <row r="202" spans="5:13" x14ac:dyDescent="0.25">
      <c r="E202" s="29"/>
      <c r="F202" s="29"/>
      <c r="G202" s="29"/>
      <c r="H202" s="674"/>
      <c r="I202" s="703"/>
      <c r="J202" s="29"/>
      <c r="K202" s="29"/>
      <c r="L202" s="29"/>
      <c r="M202" s="29"/>
    </row>
    <row r="203" spans="5:13" x14ac:dyDescent="0.25">
      <c r="E203" s="29"/>
      <c r="F203" s="29"/>
      <c r="G203" s="29"/>
      <c r="H203" s="674"/>
      <c r="I203" s="703"/>
      <c r="J203" s="29"/>
      <c r="K203" s="29"/>
      <c r="L203" s="29"/>
      <c r="M203" s="29"/>
    </row>
    <row r="204" spans="5:13" x14ac:dyDescent="0.25">
      <c r="E204" s="29"/>
      <c r="F204" s="29"/>
      <c r="G204" s="29"/>
      <c r="H204" s="674"/>
      <c r="I204" s="703"/>
      <c r="J204" s="29"/>
      <c r="K204" s="29"/>
      <c r="L204" s="29"/>
      <c r="M204" s="29"/>
    </row>
    <row r="205" spans="5:13" x14ac:dyDescent="0.25">
      <c r="E205" s="29"/>
      <c r="F205" s="29"/>
      <c r="G205" s="29"/>
      <c r="H205" s="674"/>
      <c r="I205" s="703"/>
      <c r="J205" s="29"/>
      <c r="K205" s="29"/>
      <c r="L205" s="29"/>
      <c r="M205" s="29"/>
    </row>
    <row r="206" spans="5:13" x14ac:dyDescent="0.25">
      <c r="E206" s="29"/>
      <c r="F206" s="29"/>
      <c r="G206" s="29"/>
      <c r="H206" s="674"/>
      <c r="I206" s="703"/>
      <c r="J206" s="29"/>
      <c r="K206" s="29"/>
      <c r="L206" s="29"/>
      <c r="M206" s="29"/>
    </row>
    <row r="207" spans="5:13" x14ac:dyDescent="0.25">
      <c r="E207" s="29"/>
      <c r="F207" s="29"/>
      <c r="G207" s="29"/>
      <c r="H207" s="674"/>
      <c r="I207" s="703"/>
      <c r="J207" s="29"/>
      <c r="K207" s="29"/>
      <c r="L207" s="29"/>
      <c r="M207" s="29"/>
    </row>
    <row r="208" spans="5:13" x14ac:dyDescent="0.25">
      <c r="E208" s="29"/>
      <c r="F208" s="29"/>
      <c r="G208" s="29"/>
      <c r="H208" s="674"/>
      <c r="I208" s="703"/>
      <c r="J208" s="29"/>
      <c r="K208" s="29"/>
      <c r="L208" s="29"/>
      <c r="M208" s="29"/>
    </row>
    <row r="209" spans="5:13" x14ac:dyDescent="0.25">
      <c r="E209" s="29"/>
      <c r="F209" s="29"/>
      <c r="G209" s="29"/>
      <c r="H209" s="674"/>
      <c r="I209" s="703"/>
      <c r="J209" s="29"/>
      <c r="K209" s="29"/>
      <c r="L209" s="29"/>
      <c r="M209" s="29"/>
    </row>
    <row r="210" spans="5:13" x14ac:dyDescent="0.25">
      <c r="E210" s="29"/>
      <c r="F210" s="29"/>
      <c r="G210" s="29"/>
      <c r="H210" s="674"/>
      <c r="I210" s="703"/>
      <c r="J210" s="29"/>
      <c r="K210" s="29"/>
      <c r="L210" s="29"/>
      <c r="M210" s="29"/>
    </row>
    <row r="211" spans="5:13" x14ac:dyDescent="0.25">
      <c r="E211" s="29"/>
      <c r="F211" s="29"/>
      <c r="G211" s="29"/>
      <c r="H211" s="674"/>
      <c r="I211" s="703"/>
      <c r="J211" s="29"/>
      <c r="K211" s="29"/>
      <c r="L211" s="29"/>
      <c r="M211" s="29"/>
    </row>
    <row r="212" spans="5:13" x14ac:dyDescent="0.25">
      <c r="E212" s="29"/>
      <c r="F212" s="29"/>
      <c r="G212" s="29"/>
      <c r="H212" s="674"/>
      <c r="I212" s="703"/>
      <c r="J212" s="29"/>
      <c r="K212" s="29"/>
      <c r="L212" s="29"/>
      <c r="M212" s="29"/>
    </row>
    <row r="213" spans="5:13" x14ac:dyDescent="0.25">
      <c r="E213" s="29"/>
      <c r="F213" s="29"/>
      <c r="G213" s="29"/>
      <c r="H213" s="674"/>
      <c r="I213" s="703"/>
      <c r="J213" s="29"/>
      <c r="K213" s="29"/>
      <c r="L213" s="29"/>
      <c r="M213" s="29"/>
    </row>
    <row r="214" spans="5:13" x14ac:dyDescent="0.25">
      <c r="E214" s="29"/>
      <c r="F214" s="29"/>
      <c r="G214" s="29"/>
      <c r="H214" s="674"/>
      <c r="I214" s="703"/>
      <c r="J214" s="29"/>
      <c r="K214" s="29"/>
      <c r="L214" s="29"/>
      <c r="M214" s="29"/>
    </row>
    <row r="215" spans="5:13" x14ac:dyDescent="0.25">
      <c r="E215" s="29"/>
      <c r="F215" s="29"/>
      <c r="G215" s="29"/>
      <c r="H215" s="674"/>
      <c r="I215" s="703"/>
      <c r="J215" s="29"/>
      <c r="K215" s="29"/>
      <c r="L215" s="29"/>
      <c r="M215" s="29"/>
    </row>
    <row r="216" spans="5:13" x14ac:dyDescent="0.25">
      <c r="E216" s="29"/>
      <c r="F216" s="29"/>
      <c r="G216" s="29"/>
      <c r="H216" s="674"/>
      <c r="I216" s="703"/>
      <c r="J216" s="29"/>
      <c r="K216" s="29"/>
      <c r="L216" s="29"/>
      <c r="M216" s="29"/>
    </row>
    <row r="217" spans="5:13" x14ac:dyDescent="0.25">
      <c r="E217" s="29"/>
      <c r="F217" s="29"/>
      <c r="G217" s="29"/>
      <c r="H217" s="674"/>
      <c r="I217" s="703"/>
      <c r="J217" s="29"/>
      <c r="K217" s="29"/>
      <c r="L217" s="29"/>
      <c r="M217" s="29"/>
    </row>
    <row r="218" spans="5:13" x14ac:dyDescent="0.25">
      <c r="E218" s="29"/>
      <c r="F218" s="29"/>
      <c r="G218" s="29"/>
      <c r="H218" s="674"/>
      <c r="I218" s="703"/>
      <c r="J218" s="29"/>
      <c r="K218" s="29"/>
      <c r="L218" s="29"/>
      <c r="M218" s="29"/>
    </row>
    <row r="219" spans="5:13" x14ac:dyDescent="0.25">
      <c r="E219" s="29"/>
      <c r="F219" s="29"/>
      <c r="G219" s="29"/>
      <c r="H219" s="674"/>
      <c r="I219" s="703"/>
      <c r="J219" s="29"/>
      <c r="K219" s="29"/>
      <c r="L219" s="29"/>
      <c r="M219" s="29"/>
    </row>
    <row r="220" spans="5:13" x14ac:dyDescent="0.25">
      <c r="E220" s="29"/>
      <c r="F220" s="29"/>
      <c r="G220" s="29"/>
      <c r="H220" s="674"/>
      <c r="I220" s="703"/>
      <c r="J220" s="29"/>
      <c r="K220" s="29"/>
      <c r="L220" s="29"/>
      <c r="M220" s="29"/>
    </row>
    <row r="221" spans="5:13" x14ac:dyDescent="0.25">
      <c r="E221" s="29"/>
      <c r="F221" s="29"/>
      <c r="G221" s="29"/>
      <c r="H221" s="674"/>
      <c r="I221" s="703"/>
      <c r="J221" s="29"/>
      <c r="K221" s="29"/>
      <c r="L221" s="29"/>
      <c r="M221" s="29"/>
    </row>
    <row r="222" spans="5:13" x14ac:dyDescent="0.25">
      <c r="E222" s="29"/>
      <c r="F222" s="29"/>
      <c r="G222" s="29"/>
      <c r="H222" s="674"/>
      <c r="I222" s="703"/>
      <c r="J222" s="29"/>
      <c r="K222" s="29"/>
      <c r="L222" s="29"/>
      <c r="M222" s="29"/>
    </row>
    <row r="223" spans="5:13" x14ac:dyDescent="0.25">
      <c r="E223" s="29"/>
      <c r="F223" s="29"/>
      <c r="G223" s="29"/>
      <c r="H223" s="674"/>
      <c r="I223" s="703"/>
      <c r="J223" s="29"/>
      <c r="K223" s="29"/>
      <c r="L223" s="29"/>
      <c r="M223" s="29"/>
    </row>
    <row r="224" spans="5:13" x14ac:dyDescent="0.25">
      <c r="E224" s="29"/>
      <c r="F224" s="29"/>
      <c r="G224" s="29"/>
      <c r="H224" s="674"/>
      <c r="I224" s="703"/>
      <c r="J224" s="29"/>
      <c r="K224" s="29"/>
      <c r="L224" s="29"/>
      <c r="M224" s="29"/>
    </row>
    <row r="225" spans="5:13" x14ac:dyDescent="0.25">
      <c r="E225" s="29"/>
      <c r="F225" s="29"/>
      <c r="G225" s="29"/>
      <c r="H225" s="674"/>
      <c r="I225" s="703"/>
      <c r="J225" s="29"/>
      <c r="K225" s="29"/>
      <c r="L225" s="29"/>
      <c r="M225" s="29"/>
    </row>
    <row r="226" spans="5:13" x14ac:dyDescent="0.25">
      <c r="E226" s="29"/>
      <c r="F226" s="29"/>
      <c r="G226" s="29"/>
      <c r="H226" s="674"/>
      <c r="I226" s="703"/>
      <c r="J226" s="29"/>
      <c r="K226" s="29"/>
      <c r="L226" s="29"/>
      <c r="M226" s="29"/>
    </row>
    <row r="227" spans="5:13" x14ac:dyDescent="0.25">
      <c r="E227" s="29"/>
      <c r="F227" s="29"/>
      <c r="G227" s="29"/>
      <c r="H227" s="674"/>
      <c r="I227" s="703"/>
      <c r="J227" s="29"/>
      <c r="K227" s="29"/>
      <c r="L227" s="29"/>
      <c r="M227" s="29"/>
    </row>
    <row r="228" spans="5:13" x14ac:dyDescent="0.25">
      <c r="E228" s="29"/>
      <c r="F228" s="29"/>
      <c r="G228" s="29"/>
      <c r="H228" s="674"/>
      <c r="I228" s="703"/>
      <c r="J228" s="29"/>
      <c r="K228" s="29"/>
      <c r="L228" s="29"/>
      <c r="M228" s="29"/>
    </row>
    <row r="229" spans="5:13" x14ac:dyDescent="0.25">
      <c r="E229" s="29"/>
      <c r="F229" s="29"/>
      <c r="G229" s="29"/>
      <c r="H229" s="674"/>
      <c r="I229" s="703"/>
      <c r="J229" s="29"/>
      <c r="K229" s="29"/>
      <c r="L229" s="29"/>
      <c r="M229" s="29"/>
    </row>
    <row r="230" spans="5:13" x14ac:dyDescent="0.25">
      <c r="E230" s="29"/>
      <c r="F230" s="29"/>
      <c r="G230" s="29"/>
      <c r="H230" s="674"/>
      <c r="I230" s="703"/>
      <c r="J230" s="29"/>
      <c r="K230" s="29"/>
      <c r="L230" s="29"/>
      <c r="M230" s="29"/>
    </row>
    <row r="231" spans="5:13" x14ac:dyDescent="0.25">
      <c r="E231" s="29"/>
      <c r="F231" s="29"/>
      <c r="G231" s="29"/>
      <c r="H231" s="674"/>
      <c r="I231" s="703"/>
      <c r="J231" s="29"/>
      <c r="K231" s="29"/>
      <c r="L231" s="29"/>
      <c r="M231" s="29"/>
    </row>
    <row r="232" spans="5:13" x14ac:dyDescent="0.25">
      <c r="E232" s="29"/>
      <c r="F232" s="29"/>
      <c r="G232" s="29"/>
      <c r="H232" s="674"/>
      <c r="I232" s="703"/>
      <c r="J232" s="29"/>
      <c r="K232" s="29"/>
      <c r="L232" s="29"/>
      <c r="M232" s="29"/>
    </row>
    <row r="233" spans="5:13" x14ac:dyDescent="0.25">
      <c r="E233" s="29"/>
      <c r="F233" s="29"/>
      <c r="G233" s="29"/>
      <c r="H233" s="674"/>
      <c r="I233" s="703"/>
      <c r="J233" s="29"/>
      <c r="K233" s="29"/>
      <c r="L233" s="29"/>
      <c r="M233" s="29"/>
    </row>
    <row r="234" spans="5:13" x14ac:dyDescent="0.25">
      <c r="E234" s="29"/>
      <c r="F234" s="29"/>
      <c r="G234" s="29"/>
      <c r="H234" s="674"/>
      <c r="I234" s="703"/>
      <c r="J234" s="29"/>
      <c r="K234" s="29"/>
      <c r="L234" s="29"/>
      <c r="M234" s="29"/>
    </row>
    <row r="235" spans="5:13" x14ac:dyDescent="0.25">
      <c r="E235" s="29"/>
      <c r="F235" s="29"/>
      <c r="G235" s="29"/>
      <c r="H235" s="674"/>
      <c r="I235" s="703"/>
      <c r="J235" s="29"/>
      <c r="K235" s="29"/>
      <c r="L235" s="29"/>
      <c r="M235" s="29"/>
    </row>
    <row r="236" spans="5:13" x14ac:dyDescent="0.25">
      <c r="E236" s="29"/>
      <c r="F236" s="29"/>
      <c r="G236" s="29"/>
      <c r="H236" s="674"/>
      <c r="I236" s="703"/>
      <c r="J236" s="29"/>
      <c r="K236" s="29"/>
      <c r="L236" s="29"/>
      <c r="M236" s="29"/>
    </row>
    <row r="237" spans="5:13" x14ac:dyDescent="0.25">
      <c r="E237" s="29"/>
      <c r="F237" s="29"/>
      <c r="G237" s="29"/>
      <c r="H237" s="674"/>
      <c r="I237" s="703"/>
      <c r="J237" s="29"/>
      <c r="K237" s="29"/>
      <c r="L237" s="29"/>
      <c r="M237" s="29"/>
    </row>
    <row r="238" spans="5:13" x14ac:dyDescent="0.25">
      <c r="E238" s="29"/>
      <c r="F238" s="29"/>
      <c r="G238" s="29"/>
      <c r="H238" s="674"/>
      <c r="I238" s="703"/>
      <c r="J238" s="29"/>
      <c r="K238" s="29"/>
      <c r="L238" s="29"/>
      <c r="M238" s="29"/>
    </row>
    <row r="239" spans="5:13" x14ac:dyDescent="0.25">
      <c r="E239" s="29"/>
      <c r="F239" s="29"/>
      <c r="G239" s="29"/>
      <c r="H239" s="674"/>
      <c r="I239" s="703"/>
      <c r="J239" s="29"/>
      <c r="K239" s="29"/>
      <c r="L239" s="29"/>
      <c r="M239" s="29"/>
    </row>
    <row r="240" spans="5:13" x14ac:dyDescent="0.25">
      <c r="E240" s="29"/>
      <c r="F240" s="29"/>
      <c r="G240" s="29"/>
      <c r="H240" s="674"/>
      <c r="I240" s="703"/>
      <c r="J240" s="29"/>
      <c r="K240" s="29"/>
      <c r="L240" s="29"/>
      <c r="M240" s="29"/>
    </row>
    <row r="241" spans="5:13" x14ac:dyDescent="0.25">
      <c r="E241" s="29"/>
      <c r="F241" s="29"/>
      <c r="G241" s="29"/>
      <c r="H241" s="674"/>
      <c r="I241" s="703"/>
      <c r="J241" s="29"/>
      <c r="K241" s="29"/>
      <c r="L241" s="29"/>
      <c r="M241" s="29"/>
    </row>
    <row r="242" spans="5:13" x14ac:dyDescent="0.25">
      <c r="E242" s="29"/>
      <c r="F242" s="29"/>
      <c r="G242" s="29"/>
      <c r="H242" s="674"/>
      <c r="I242" s="703"/>
      <c r="J242" s="29"/>
      <c r="K242" s="29"/>
      <c r="L242" s="29"/>
      <c r="M242" s="29"/>
    </row>
    <row r="243" spans="5:13" x14ac:dyDescent="0.25">
      <c r="E243" s="29"/>
      <c r="F243" s="29"/>
      <c r="G243" s="29"/>
      <c r="H243" s="674"/>
      <c r="I243" s="703"/>
      <c r="J243" s="29"/>
      <c r="K243" s="29"/>
      <c r="L243" s="29"/>
      <c r="M243" s="29"/>
    </row>
    <row r="244" spans="5:13" x14ac:dyDescent="0.25">
      <c r="E244" s="29"/>
      <c r="F244" s="29"/>
      <c r="G244" s="29"/>
      <c r="H244" s="674"/>
      <c r="I244" s="703"/>
      <c r="J244" s="29"/>
      <c r="K244" s="29"/>
      <c r="L244" s="29"/>
      <c r="M244" s="29"/>
    </row>
    <row r="245" spans="5:13" x14ac:dyDescent="0.25">
      <c r="E245" s="29"/>
      <c r="F245" s="29"/>
      <c r="G245" s="29"/>
      <c r="H245" s="674"/>
      <c r="I245" s="703"/>
      <c r="J245" s="29"/>
      <c r="K245" s="29"/>
      <c r="L245" s="29"/>
      <c r="M245" s="29"/>
    </row>
    <row r="246" spans="5:13" x14ac:dyDescent="0.25">
      <c r="E246" s="29"/>
      <c r="F246" s="29"/>
      <c r="G246" s="29"/>
      <c r="H246" s="674"/>
      <c r="I246" s="703"/>
      <c r="J246" s="29"/>
      <c r="K246" s="29"/>
      <c r="L246" s="29"/>
      <c r="M246" s="29"/>
    </row>
    <row r="247" spans="5:13" x14ac:dyDescent="0.25">
      <c r="E247" s="29"/>
      <c r="F247" s="29"/>
      <c r="G247" s="29"/>
      <c r="H247" s="674"/>
      <c r="I247" s="703"/>
      <c r="J247" s="29"/>
      <c r="K247" s="29"/>
      <c r="L247" s="29"/>
      <c r="M247" s="29"/>
    </row>
    <row r="248" spans="5:13" x14ac:dyDescent="0.25">
      <c r="E248" s="29"/>
      <c r="F248" s="29"/>
      <c r="G248" s="29"/>
      <c r="H248" s="674"/>
      <c r="I248" s="703"/>
      <c r="J248" s="29"/>
      <c r="K248" s="29"/>
      <c r="L248" s="29"/>
      <c r="M248" s="29"/>
    </row>
    <row r="249" spans="5:13" x14ac:dyDescent="0.25">
      <c r="E249" s="29"/>
      <c r="F249" s="29"/>
      <c r="G249" s="29"/>
      <c r="H249" s="674"/>
      <c r="I249" s="703"/>
      <c r="J249" s="29"/>
      <c r="K249" s="29"/>
      <c r="L249" s="29"/>
      <c r="M249" s="29"/>
    </row>
    <row r="250" spans="5:13" x14ac:dyDescent="0.25">
      <c r="E250" s="29"/>
      <c r="F250" s="29"/>
      <c r="G250" s="29"/>
      <c r="H250" s="674"/>
      <c r="I250" s="703"/>
      <c r="J250" s="29"/>
      <c r="K250" s="29"/>
      <c r="L250" s="29"/>
      <c r="M250" s="29"/>
    </row>
    <row r="251" spans="5:13" x14ac:dyDescent="0.25">
      <c r="E251" s="29"/>
      <c r="F251" s="29"/>
      <c r="G251" s="29"/>
      <c r="H251" s="674"/>
      <c r="I251" s="703"/>
      <c r="J251" s="29"/>
      <c r="K251" s="29"/>
      <c r="L251" s="29"/>
      <c r="M251" s="29"/>
    </row>
    <row r="252" spans="5:13" x14ac:dyDescent="0.25">
      <c r="E252" s="29"/>
      <c r="F252" s="29"/>
      <c r="G252" s="29"/>
      <c r="H252" s="674"/>
      <c r="I252" s="703"/>
      <c r="J252" s="29"/>
      <c r="K252" s="29"/>
      <c r="L252" s="29"/>
      <c r="M252" s="29"/>
    </row>
    <row r="253" spans="5:13" x14ac:dyDescent="0.25">
      <c r="E253" s="29"/>
      <c r="F253" s="29"/>
      <c r="G253" s="29"/>
      <c r="H253" s="674"/>
      <c r="I253" s="703"/>
      <c r="J253" s="29"/>
      <c r="K253" s="29"/>
      <c r="L253" s="29"/>
      <c r="M253" s="29"/>
    </row>
    <row r="254" spans="5:13" x14ac:dyDescent="0.25">
      <c r="E254" s="29"/>
      <c r="F254" s="29"/>
      <c r="G254" s="29"/>
      <c r="H254" s="674"/>
      <c r="I254" s="703"/>
      <c r="J254" s="29"/>
      <c r="K254" s="29"/>
      <c r="L254" s="29"/>
      <c r="M254" s="29"/>
    </row>
    <row r="255" spans="5:13" x14ac:dyDescent="0.25">
      <c r="E255" s="29"/>
      <c r="F255" s="29"/>
      <c r="G255" s="29"/>
      <c r="H255" s="674"/>
      <c r="I255" s="703"/>
      <c r="J255" s="29"/>
      <c r="K255" s="29"/>
      <c r="L255" s="29"/>
      <c r="M255" s="29"/>
    </row>
    <row r="256" spans="5:13" x14ac:dyDescent="0.25">
      <c r="E256" s="29"/>
      <c r="F256" s="29"/>
      <c r="G256" s="29"/>
      <c r="H256" s="674"/>
      <c r="I256" s="703"/>
      <c r="J256" s="29"/>
      <c r="K256" s="29"/>
      <c r="L256" s="29"/>
      <c r="M256" s="29"/>
    </row>
    <row r="257" spans="5:13" x14ac:dyDescent="0.25">
      <c r="E257" s="29"/>
      <c r="F257" s="29"/>
      <c r="G257" s="29"/>
      <c r="H257" s="674"/>
      <c r="I257" s="703"/>
      <c r="J257" s="29"/>
      <c r="K257" s="29"/>
      <c r="L257" s="29"/>
      <c r="M257" s="29"/>
    </row>
    <row r="258" spans="5:13" x14ac:dyDescent="0.25">
      <c r="E258" s="29"/>
      <c r="F258" s="29"/>
      <c r="G258" s="29"/>
      <c r="H258" s="674"/>
      <c r="I258" s="703"/>
      <c r="J258" s="29"/>
      <c r="K258" s="29"/>
      <c r="L258" s="29"/>
      <c r="M258" s="29"/>
    </row>
    <row r="259" spans="5:13" x14ac:dyDescent="0.25">
      <c r="E259" s="29"/>
      <c r="F259" s="29"/>
      <c r="G259" s="29"/>
      <c r="H259" s="674"/>
      <c r="I259" s="703"/>
      <c r="J259" s="29"/>
      <c r="K259" s="29"/>
      <c r="L259" s="29"/>
      <c r="M259" s="29"/>
    </row>
    <row r="260" spans="5:13" x14ac:dyDescent="0.25">
      <c r="E260" s="29"/>
      <c r="F260" s="29"/>
      <c r="G260" s="29"/>
      <c r="H260" s="674"/>
      <c r="I260" s="703"/>
      <c r="J260" s="29"/>
      <c r="K260" s="29"/>
      <c r="L260" s="29"/>
      <c r="M260" s="29"/>
    </row>
    <row r="261" spans="5:13" x14ac:dyDescent="0.25">
      <c r="E261" s="29"/>
      <c r="F261" s="29"/>
      <c r="G261" s="29"/>
      <c r="H261" s="674"/>
      <c r="I261" s="703"/>
      <c r="J261" s="29"/>
      <c r="K261" s="29"/>
      <c r="L261" s="29"/>
      <c r="M261" s="29"/>
    </row>
    <row r="262" spans="5:13" x14ac:dyDescent="0.25">
      <c r="E262" s="29"/>
      <c r="F262" s="29"/>
      <c r="G262" s="29"/>
      <c r="H262" s="674"/>
      <c r="I262" s="703"/>
      <c r="J262" s="29"/>
      <c r="K262" s="29"/>
      <c r="L262" s="29"/>
      <c r="M262" s="29"/>
    </row>
    <row r="263" spans="5:13" x14ac:dyDescent="0.25">
      <c r="E263" s="29"/>
      <c r="F263" s="29"/>
      <c r="G263" s="29"/>
      <c r="H263" s="674"/>
      <c r="I263" s="703"/>
      <c r="J263" s="29"/>
      <c r="K263" s="29"/>
      <c r="L263" s="29"/>
      <c r="M263" s="29"/>
    </row>
    <row r="264" spans="5:13" x14ac:dyDescent="0.25">
      <c r="E264" s="29"/>
      <c r="F264" s="29"/>
      <c r="G264" s="29"/>
      <c r="H264" s="674"/>
      <c r="I264" s="703"/>
      <c r="J264" s="29"/>
      <c r="K264" s="29"/>
      <c r="L264" s="29"/>
      <c r="M264" s="29"/>
    </row>
    <row r="265" spans="5:13" x14ac:dyDescent="0.25">
      <c r="E265" s="29"/>
      <c r="F265" s="29"/>
      <c r="G265" s="29"/>
      <c r="H265" s="674"/>
      <c r="I265" s="703"/>
      <c r="J265" s="29"/>
      <c r="K265" s="29"/>
      <c r="L265" s="29"/>
      <c r="M265" s="29"/>
    </row>
    <row r="266" spans="5:13" x14ac:dyDescent="0.25">
      <c r="E266" s="29"/>
      <c r="F266" s="29"/>
      <c r="G266" s="29"/>
      <c r="H266" s="674"/>
      <c r="I266" s="703"/>
      <c r="J266" s="29"/>
      <c r="K266" s="29"/>
      <c r="L266" s="29"/>
      <c r="M266" s="29"/>
    </row>
    <row r="267" spans="5:13" x14ac:dyDescent="0.25">
      <c r="E267" s="29"/>
      <c r="F267" s="29"/>
      <c r="G267" s="29"/>
      <c r="H267" s="674"/>
      <c r="I267" s="703"/>
      <c r="J267" s="29"/>
      <c r="K267" s="29"/>
      <c r="L267" s="29"/>
      <c r="M267" s="29"/>
    </row>
    <row r="268" spans="5:13" x14ac:dyDescent="0.25">
      <c r="E268" s="29"/>
      <c r="F268" s="29"/>
      <c r="G268" s="29"/>
      <c r="H268" s="674"/>
      <c r="I268" s="703"/>
      <c r="J268" s="29"/>
      <c r="K268" s="29"/>
      <c r="L268" s="29"/>
      <c r="M268" s="29"/>
    </row>
    <row r="269" spans="5:13" x14ac:dyDescent="0.25">
      <c r="E269" s="29"/>
      <c r="F269" s="29"/>
      <c r="G269" s="29"/>
      <c r="H269" s="674"/>
      <c r="I269" s="703"/>
      <c r="J269" s="29"/>
      <c r="K269" s="29"/>
      <c r="L269" s="29"/>
      <c r="M269" s="29"/>
    </row>
    <row r="270" spans="5:13" x14ac:dyDescent="0.25">
      <c r="E270" s="29"/>
      <c r="F270" s="29"/>
      <c r="G270" s="29"/>
      <c r="H270" s="674"/>
      <c r="I270" s="703"/>
      <c r="J270" s="29"/>
      <c r="K270" s="29"/>
      <c r="L270" s="29"/>
      <c r="M270" s="29"/>
    </row>
    <row r="271" spans="5:13" x14ac:dyDescent="0.25">
      <c r="E271" s="29"/>
      <c r="F271" s="29"/>
      <c r="G271" s="29"/>
      <c r="H271" s="674"/>
      <c r="I271" s="703"/>
      <c r="J271" s="29"/>
      <c r="K271" s="29"/>
      <c r="L271" s="29"/>
      <c r="M271" s="29"/>
    </row>
    <row r="272" spans="5:13" x14ac:dyDescent="0.25">
      <c r="E272" s="29"/>
      <c r="F272" s="29"/>
      <c r="G272" s="29"/>
      <c r="H272" s="674"/>
      <c r="I272" s="703"/>
      <c r="J272" s="29"/>
      <c r="K272" s="29"/>
      <c r="L272" s="29"/>
      <c r="M272" s="29"/>
    </row>
    <row r="273" spans="5:13" x14ac:dyDescent="0.25">
      <c r="E273" s="29"/>
      <c r="F273" s="29"/>
      <c r="G273" s="29"/>
      <c r="H273" s="674"/>
      <c r="I273" s="703"/>
      <c r="J273" s="29"/>
      <c r="K273" s="29"/>
      <c r="L273" s="29"/>
      <c r="M273" s="29"/>
    </row>
    <row r="274" spans="5:13" x14ac:dyDescent="0.25">
      <c r="E274" s="29"/>
      <c r="F274" s="29"/>
      <c r="G274" s="29"/>
      <c r="H274" s="674"/>
      <c r="I274" s="703"/>
      <c r="J274" s="29"/>
      <c r="K274" s="29"/>
      <c r="L274" s="29"/>
      <c r="M274" s="29"/>
    </row>
    <row r="275" spans="5:13" x14ac:dyDescent="0.25">
      <c r="E275" s="29"/>
      <c r="F275" s="29"/>
      <c r="G275" s="29"/>
      <c r="H275" s="674"/>
      <c r="I275" s="703"/>
      <c r="J275" s="29"/>
      <c r="K275" s="29"/>
      <c r="L275" s="29"/>
      <c r="M275" s="29"/>
    </row>
    <row r="276" spans="5:13" x14ac:dyDescent="0.25">
      <c r="E276" s="29"/>
      <c r="F276" s="29"/>
      <c r="G276" s="29"/>
      <c r="H276" s="674"/>
      <c r="I276" s="703"/>
      <c r="J276" s="29"/>
      <c r="K276" s="29"/>
      <c r="L276" s="29"/>
      <c r="M276" s="29"/>
    </row>
    <row r="277" spans="5:13" x14ac:dyDescent="0.25">
      <c r="E277" s="29"/>
      <c r="F277" s="29"/>
      <c r="G277" s="29"/>
      <c r="H277" s="674"/>
      <c r="I277" s="703"/>
      <c r="J277" s="29"/>
      <c r="K277" s="29"/>
      <c r="L277" s="29"/>
      <c r="M277" s="29"/>
    </row>
    <row r="278" spans="5:13" x14ac:dyDescent="0.25">
      <c r="E278" s="29"/>
      <c r="F278" s="29"/>
      <c r="G278" s="29"/>
      <c r="H278" s="674"/>
      <c r="I278" s="703"/>
      <c r="J278" s="29"/>
      <c r="K278" s="29"/>
      <c r="L278" s="29"/>
      <c r="M278" s="29"/>
    </row>
    <row r="279" spans="5:13" x14ac:dyDescent="0.25">
      <c r="E279" s="29"/>
      <c r="F279" s="29"/>
      <c r="G279" s="29"/>
      <c r="H279" s="674"/>
      <c r="I279" s="703"/>
      <c r="J279" s="29"/>
      <c r="K279" s="29"/>
      <c r="L279" s="29"/>
      <c r="M279" s="29"/>
    </row>
    <row r="280" spans="5:13" x14ac:dyDescent="0.25">
      <c r="E280" s="29"/>
      <c r="F280" s="29"/>
      <c r="G280" s="29"/>
      <c r="H280" s="674"/>
      <c r="I280" s="703"/>
      <c r="J280" s="29"/>
      <c r="K280" s="29"/>
      <c r="L280" s="29"/>
      <c r="M280" s="29"/>
    </row>
    <row r="281" spans="5:13" x14ac:dyDescent="0.25">
      <c r="E281" s="29"/>
      <c r="F281" s="29"/>
      <c r="G281" s="29"/>
      <c r="H281" s="674"/>
      <c r="I281" s="703"/>
      <c r="J281" s="29"/>
      <c r="K281" s="29"/>
      <c r="L281" s="29"/>
      <c r="M281" s="29"/>
    </row>
    <row r="282" spans="5:13" x14ac:dyDescent="0.25">
      <c r="E282" s="29"/>
      <c r="F282" s="29"/>
      <c r="G282" s="29"/>
      <c r="H282" s="674"/>
      <c r="I282" s="703"/>
      <c r="J282" s="29"/>
      <c r="K282" s="29"/>
      <c r="L282" s="29"/>
      <c r="M282" s="29"/>
    </row>
    <row r="283" spans="5:13" x14ac:dyDescent="0.25">
      <c r="E283" s="29"/>
      <c r="F283" s="29"/>
      <c r="G283" s="29"/>
      <c r="H283" s="674"/>
      <c r="I283" s="703"/>
      <c r="J283" s="29"/>
      <c r="K283" s="29"/>
      <c r="L283" s="29"/>
      <c r="M283" s="29"/>
    </row>
    <row r="284" spans="5:13" x14ac:dyDescent="0.25">
      <c r="E284" s="29"/>
      <c r="F284" s="29"/>
      <c r="G284" s="29"/>
      <c r="H284" s="674"/>
      <c r="I284" s="703"/>
      <c r="J284" s="29"/>
      <c r="K284" s="29"/>
      <c r="L284" s="29"/>
      <c r="M284" s="29"/>
    </row>
    <row r="285" spans="5:13" x14ac:dyDescent="0.25">
      <c r="E285" s="29"/>
      <c r="F285" s="29"/>
      <c r="G285" s="29"/>
      <c r="H285" s="674"/>
      <c r="I285" s="703"/>
      <c r="J285" s="29"/>
      <c r="K285" s="29"/>
      <c r="L285" s="29"/>
      <c r="M285" s="29"/>
    </row>
    <row r="286" spans="5:13" x14ac:dyDescent="0.25">
      <c r="E286" s="29"/>
      <c r="F286" s="29"/>
      <c r="G286" s="29"/>
      <c r="H286" s="674"/>
      <c r="I286" s="703"/>
      <c r="J286" s="29"/>
      <c r="K286" s="29"/>
      <c r="L286" s="29"/>
      <c r="M286" s="29"/>
    </row>
    <row r="287" spans="5:13" x14ac:dyDescent="0.25">
      <c r="E287" s="29"/>
      <c r="F287" s="29"/>
      <c r="G287" s="29"/>
      <c r="H287" s="674"/>
      <c r="I287" s="703"/>
      <c r="J287" s="29"/>
      <c r="K287" s="29"/>
      <c r="L287" s="29"/>
      <c r="M287" s="29"/>
    </row>
    <row r="288" spans="5:13" x14ac:dyDescent="0.25">
      <c r="E288" s="29"/>
      <c r="F288" s="29"/>
      <c r="G288" s="29"/>
      <c r="H288" s="674"/>
      <c r="I288" s="703"/>
      <c r="J288" s="29"/>
      <c r="K288" s="29"/>
      <c r="L288" s="29"/>
      <c r="M288" s="29"/>
    </row>
    <row r="289" spans="5:13" x14ac:dyDescent="0.25">
      <c r="E289" s="29"/>
      <c r="F289" s="29"/>
      <c r="G289" s="29"/>
      <c r="H289" s="674"/>
      <c r="I289" s="703"/>
      <c r="J289" s="29"/>
      <c r="K289" s="29"/>
      <c r="L289" s="29"/>
      <c r="M289" s="29"/>
    </row>
    <row r="290" spans="5:13" x14ac:dyDescent="0.25">
      <c r="E290" s="29"/>
      <c r="F290" s="29"/>
      <c r="G290" s="29"/>
      <c r="H290" s="674"/>
      <c r="I290" s="703"/>
      <c r="J290" s="29"/>
      <c r="K290" s="29"/>
      <c r="L290" s="29"/>
      <c r="M290" s="29"/>
    </row>
    <row r="291" spans="5:13" x14ac:dyDescent="0.25">
      <c r="E291" s="29"/>
      <c r="F291" s="29"/>
      <c r="G291" s="29"/>
      <c r="H291" s="674"/>
      <c r="I291" s="703"/>
      <c r="J291" s="29"/>
      <c r="K291" s="29"/>
      <c r="L291" s="29"/>
      <c r="M291" s="29"/>
    </row>
    <row r="292" spans="5:13" x14ac:dyDescent="0.25">
      <c r="E292" s="29"/>
      <c r="F292" s="29"/>
      <c r="G292" s="29"/>
      <c r="H292" s="674"/>
      <c r="I292" s="703"/>
      <c r="J292" s="29"/>
      <c r="K292" s="29"/>
      <c r="L292" s="29"/>
      <c r="M292" s="29"/>
    </row>
    <row r="293" spans="5:13" x14ac:dyDescent="0.25">
      <c r="E293" s="29"/>
      <c r="F293" s="29"/>
      <c r="G293" s="29"/>
      <c r="H293" s="674"/>
      <c r="I293" s="703"/>
      <c r="J293" s="29"/>
      <c r="K293" s="29"/>
      <c r="L293" s="29"/>
      <c r="M293" s="29"/>
    </row>
    <row r="294" spans="5:13" x14ac:dyDescent="0.25">
      <c r="E294" s="29"/>
      <c r="F294" s="29"/>
      <c r="G294" s="29"/>
      <c r="H294" s="674"/>
      <c r="I294" s="703"/>
      <c r="J294" s="29"/>
      <c r="K294" s="29"/>
      <c r="L294" s="29"/>
      <c r="M294" s="29"/>
    </row>
    <row r="295" spans="5:13" x14ac:dyDescent="0.25">
      <c r="E295" s="29"/>
      <c r="F295" s="29"/>
      <c r="G295" s="29"/>
      <c r="H295" s="674"/>
      <c r="I295" s="703"/>
      <c r="J295" s="29"/>
      <c r="K295" s="29"/>
      <c r="L295" s="29"/>
      <c r="M295" s="29"/>
    </row>
    <row r="296" spans="5:13" x14ac:dyDescent="0.25">
      <c r="E296" s="29"/>
      <c r="F296" s="29"/>
      <c r="G296" s="29"/>
      <c r="H296" s="674"/>
      <c r="I296" s="703"/>
      <c r="J296" s="29"/>
      <c r="K296" s="29"/>
      <c r="L296" s="29"/>
      <c r="M296" s="29"/>
    </row>
    <row r="297" spans="5:13" x14ac:dyDescent="0.25">
      <c r="E297" s="29"/>
      <c r="F297" s="29"/>
      <c r="G297" s="29"/>
      <c r="H297" s="674"/>
      <c r="I297" s="703"/>
      <c r="J297" s="29"/>
      <c r="K297" s="29"/>
      <c r="L297" s="29"/>
      <c r="M297" s="29"/>
    </row>
    <row r="298" spans="5:13" x14ac:dyDescent="0.25">
      <c r="E298" s="29"/>
      <c r="F298" s="29"/>
      <c r="G298" s="29"/>
      <c r="H298" s="674"/>
      <c r="I298" s="703"/>
      <c r="J298" s="29"/>
      <c r="K298" s="29"/>
      <c r="L298" s="29"/>
      <c r="M298" s="29"/>
    </row>
    <row r="299" spans="5:13" x14ac:dyDescent="0.25">
      <c r="E299" s="29"/>
      <c r="F299" s="29"/>
      <c r="G299" s="29"/>
      <c r="H299" s="674"/>
      <c r="I299" s="703"/>
      <c r="J299" s="29"/>
      <c r="K299" s="29"/>
      <c r="L299" s="29"/>
      <c r="M299" s="29"/>
    </row>
    <row r="300" spans="5:13" x14ac:dyDescent="0.25">
      <c r="E300" s="29"/>
      <c r="F300" s="29"/>
      <c r="G300" s="29"/>
      <c r="H300" s="674"/>
      <c r="I300" s="703"/>
      <c r="J300" s="29"/>
      <c r="K300" s="29"/>
      <c r="L300" s="29"/>
      <c r="M300" s="29"/>
    </row>
    <row r="301" spans="5:13" x14ac:dyDescent="0.25">
      <c r="E301" s="29"/>
      <c r="F301" s="29"/>
      <c r="G301" s="29"/>
      <c r="H301" s="674"/>
      <c r="I301" s="703"/>
      <c r="J301" s="29"/>
      <c r="K301" s="29"/>
      <c r="L301" s="29"/>
      <c r="M301" s="29"/>
    </row>
    <row r="302" spans="5:13" x14ac:dyDescent="0.25">
      <c r="E302" s="29"/>
      <c r="F302" s="29"/>
      <c r="G302" s="29"/>
      <c r="H302" s="674"/>
      <c r="I302" s="703"/>
      <c r="J302" s="29"/>
      <c r="K302" s="29"/>
      <c r="L302" s="29"/>
      <c r="M302" s="29"/>
    </row>
    <row r="303" spans="5:13" x14ac:dyDescent="0.25">
      <c r="E303" s="29"/>
      <c r="F303" s="29"/>
      <c r="G303" s="29"/>
      <c r="H303" s="674"/>
      <c r="I303" s="703"/>
      <c r="J303" s="29"/>
      <c r="K303" s="29"/>
      <c r="L303" s="29"/>
      <c r="M303" s="29"/>
    </row>
    <row r="304" spans="5:13" x14ac:dyDescent="0.25">
      <c r="E304" s="29"/>
      <c r="F304" s="29"/>
      <c r="G304" s="29"/>
      <c r="H304" s="674"/>
      <c r="I304" s="703"/>
      <c r="J304" s="29"/>
      <c r="K304" s="29"/>
      <c r="L304" s="29"/>
      <c r="M304" s="29"/>
    </row>
    <row r="305" spans="5:13" x14ac:dyDescent="0.25">
      <c r="E305" s="29"/>
      <c r="F305" s="29"/>
      <c r="G305" s="29"/>
      <c r="H305" s="674"/>
      <c r="I305" s="703"/>
      <c r="J305" s="29"/>
      <c r="K305" s="29"/>
      <c r="L305" s="29"/>
      <c r="M305" s="29"/>
    </row>
    <row r="306" spans="5:13" x14ac:dyDescent="0.25">
      <c r="E306" s="29"/>
      <c r="F306" s="29"/>
      <c r="G306" s="29"/>
      <c r="H306" s="674"/>
      <c r="I306" s="703"/>
      <c r="J306" s="29"/>
      <c r="K306" s="29"/>
      <c r="L306" s="29"/>
      <c r="M306" s="29"/>
    </row>
    <row r="307" spans="5:13" x14ac:dyDescent="0.25">
      <c r="E307" s="29"/>
      <c r="F307" s="29"/>
      <c r="G307" s="29"/>
      <c r="H307" s="674"/>
      <c r="I307" s="703"/>
      <c r="J307" s="29"/>
      <c r="K307" s="29"/>
      <c r="L307" s="29"/>
      <c r="M307" s="29"/>
    </row>
    <row r="308" spans="5:13" x14ac:dyDescent="0.25">
      <c r="E308" s="29"/>
      <c r="F308" s="29"/>
      <c r="G308" s="29"/>
      <c r="H308" s="674"/>
      <c r="I308" s="703"/>
      <c r="J308" s="29"/>
      <c r="K308" s="29"/>
      <c r="L308" s="29"/>
      <c r="M308" s="29"/>
    </row>
    <row r="309" spans="5:13" x14ac:dyDescent="0.25">
      <c r="E309" s="29"/>
      <c r="F309" s="29"/>
      <c r="G309" s="29"/>
      <c r="H309" s="674"/>
      <c r="I309" s="703"/>
      <c r="J309" s="29"/>
      <c r="K309" s="29"/>
      <c r="L309" s="29"/>
      <c r="M309" s="29"/>
    </row>
    <row r="310" spans="5:13" x14ac:dyDescent="0.25">
      <c r="E310" s="29"/>
      <c r="F310" s="29"/>
      <c r="G310" s="29"/>
      <c r="H310" s="674"/>
      <c r="I310" s="703"/>
      <c r="J310" s="29"/>
      <c r="K310" s="29"/>
      <c r="L310" s="29"/>
      <c r="M310" s="29"/>
    </row>
    <row r="311" spans="5:13" x14ac:dyDescent="0.25">
      <c r="E311" s="29"/>
      <c r="F311" s="29"/>
      <c r="G311" s="29"/>
      <c r="H311" s="674"/>
      <c r="I311" s="703"/>
      <c r="J311" s="29"/>
      <c r="K311" s="29"/>
      <c r="L311" s="29"/>
      <c r="M311" s="29"/>
    </row>
    <row r="312" spans="5:13" x14ac:dyDescent="0.25">
      <c r="E312" s="29"/>
      <c r="F312" s="29"/>
      <c r="G312" s="29"/>
      <c r="H312" s="674"/>
      <c r="I312" s="703"/>
      <c r="J312" s="29"/>
      <c r="K312" s="29"/>
      <c r="L312" s="29"/>
      <c r="M312" s="29"/>
    </row>
    <row r="313" spans="5:13" x14ac:dyDescent="0.25">
      <c r="E313" s="29"/>
      <c r="F313" s="29"/>
      <c r="G313" s="29"/>
      <c r="H313" s="674"/>
      <c r="I313" s="703"/>
      <c r="J313" s="29"/>
      <c r="K313" s="29"/>
      <c r="L313" s="29"/>
      <c r="M313" s="29"/>
    </row>
    <row r="314" spans="5:13" x14ac:dyDescent="0.25">
      <c r="E314" s="29"/>
      <c r="F314" s="29"/>
      <c r="G314" s="29"/>
      <c r="H314" s="674"/>
      <c r="I314" s="703"/>
      <c r="J314" s="29"/>
      <c r="K314" s="29"/>
      <c r="L314" s="29"/>
      <c r="M314" s="29"/>
    </row>
    <row r="315" spans="5:13" x14ac:dyDescent="0.25">
      <c r="E315" s="29"/>
      <c r="F315" s="29"/>
      <c r="G315" s="29"/>
      <c r="H315" s="674"/>
      <c r="I315" s="703"/>
      <c r="J315" s="29"/>
      <c r="K315" s="29"/>
      <c r="L315" s="29"/>
      <c r="M315" s="29"/>
    </row>
    <row r="316" spans="5:13" x14ac:dyDescent="0.25">
      <c r="E316" s="29"/>
      <c r="F316" s="29"/>
      <c r="G316" s="29"/>
      <c r="H316" s="674"/>
      <c r="I316" s="703"/>
      <c r="J316" s="29"/>
      <c r="K316" s="29"/>
      <c r="L316" s="29"/>
      <c r="M316" s="29"/>
    </row>
    <row r="317" spans="5:13" x14ac:dyDescent="0.25">
      <c r="E317" s="29"/>
      <c r="F317" s="29"/>
      <c r="G317" s="29"/>
      <c r="H317" s="674"/>
      <c r="I317" s="703"/>
      <c r="J317" s="29"/>
      <c r="K317" s="29"/>
      <c r="L317" s="29"/>
      <c r="M317" s="29"/>
    </row>
    <row r="318" spans="5:13" x14ac:dyDescent="0.25">
      <c r="E318" s="29"/>
      <c r="F318" s="29"/>
      <c r="G318" s="29"/>
      <c r="H318" s="674"/>
      <c r="I318" s="703"/>
      <c r="J318" s="29"/>
      <c r="K318" s="29"/>
      <c r="L318" s="29"/>
      <c r="M318" s="29"/>
    </row>
    <row r="319" spans="5:13" x14ac:dyDescent="0.25">
      <c r="E319" s="29"/>
      <c r="F319" s="29"/>
      <c r="G319" s="29"/>
      <c r="H319" s="674"/>
      <c r="I319" s="703"/>
      <c r="J319" s="29"/>
      <c r="K319" s="29"/>
      <c r="L319" s="29"/>
      <c r="M319" s="29"/>
    </row>
    <row r="320" spans="5:13" x14ac:dyDescent="0.25">
      <c r="E320" s="29"/>
      <c r="F320" s="29"/>
      <c r="G320" s="29"/>
      <c r="H320" s="674"/>
      <c r="I320" s="703"/>
      <c r="J320" s="29"/>
      <c r="K320" s="29"/>
      <c r="L320" s="29"/>
      <c r="M320" s="29"/>
    </row>
    <row r="321" spans="5:13" x14ac:dyDescent="0.25">
      <c r="E321" s="29"/>
      <c r="F321" s="29"/>
      <c r="G321" s="29"/>
      <c r="H321" s="674"/>
      <c r="I321" s="703"/>
      <c r="J321" s="29"/>
      <c r="K321" s="29"/>
      <c r="L321" s="29"/>
      <c r="M321" s="29"/>
    </row>
    <row r="322" spans="5:13" x14ac:dyDescent="0.25">
      <c r="E322" s="29"/>
      <c r="F322" s="29"/>
      <c r="G322" s="29"/>
      <c r="H322" s="674"/>
      <c r="I322" s="703"/>
      <c r="J322" s="29"/>
      <c r="K322" s="29"/>
      <c r="L322" s="29"/>
      <c r="M322" s="29"/>
    </row>
    <row r="323" spans="5:13" x14ac:dyDescent="0.25">
      <c r="E323" s="29"/>
      <c r="F323" s="29"/>
      <c r="G323" s="29"/>
      <c r="H323" s="674"/>
      <c r="I323" s="703"/>
      <c r="J323" s="29"/>
      <c r="K323" s="29"/>
      <c r="L323" s="29"/>
      <c r="M323" s="29"/>
    </row>
    <row r="324" spans="5:13" x14ac:dyDescent="0.25">
      <c r="E324" s="29"/>
      <c r="F324" s="29"/>
      <c r="G324" s="29"/>
      <c r="H324" s="674"/>
      <c r="I324" s="703"/>
      <c r="J324" s="29"/>
      <c r="K324" s="29"/>
      <c r="L324" s="29"/>
      <c r="M324" s="29"/>
    </row>
    <row r="325" spans="5:13" x14ac:dyDescent="0.25">
      <c r="E325" s="29"/>
      <c r="F325" s="29"/>
      <c r="G325" s="29"/>
      <c r="H325" s="674"/>
      <c r="I325" s="703"/>
      <c r="J325" s="29"/>
      <c r="K325" s="29"/>
      <c r="L325" s="29"/>
      <c r="M325" s="29"/>
    </row>
    <row r="326" spans="5:13" x14ac:dyDescent="0.25">
      <c r="E326" s="29"/>
      <c r="F326" s="29"/>
      <c r="G326" s="29"/>
      <c r="H326" s="674"/>
      <c r="I326" s="703"/>
      <c r="J326" s="29"/>
      <c r="K326" s="29"/>
      <c r="L326" s="29"/>
      <c r="M326" s="29"/>
    </row>
    <row r="327" spans="5:13" x14ac:dyDescent="0.25">
      <c r="E327" s="29"/>
      <c r="F327" s="29"/>
      <c r="G327" s="29"/>
      <c r="H327" s="674"/>
      <c r="I327" s="703"/>
      <c r="J327" s="29"/>
      <c r="K327" s="29"/>
      <c r="L327" s="29"/>
      <c r="M327" s="29"/>
    </row>
    <row r="328" spans="5:13" x14ac:dyDescent="0.25">
      <c r="E328" s="29"/>
      <c r="F328" s="29"/>
      <c r="G328" s="29"/>
      <c r="H328" s="674"/>
      <c r="I328" s="703"/>
      <c r="J328" s="29"/>
      <c r="K328" s="29"/>
      <c r="L328" s="29"/>
      <c r="M328" s="29"/>
    </row>
    <row r="329" spans="5:13" x14ac:dyDescent="0.25">
      <c r="E329" s="29"/>
      <c r="F329" s="29"/>
      <c r="G329" s="29"/>
      <c r="H329" s="674"/>
      <c r="I329" s="703"/>
      <c r="J329" s="29"/>
      <c r="K329" s="29"/>
      <c r="L329" s="29"/>
      <c r="M329" s="29"/>
    </row>
    <row r="330" spans="5:13" x14ac:dyDescent="0.25">
      <c r="E330" s="29"/>
      <c r="F330" s="29"/>
      <c r="G330" s="29"/>
      <c r="H330" s="674"/>
      <c r="I330" s="703"/>
      <c r="J330" s="29"/>
      <c r="K330" s="29"/>
      <c r="L330" s="29"/>
      <c r="M330" s="29"/>
    </row>
    <row r="331" spans="5:13" x14ac:dyDescent="0.25">
      <c r="E331" s="29"/>
      <c r="F331" s="29"/>
      <c r="G331" s="29"/>
      <c r="H331" s="674"/>
      <c r="I331" s="703"/>
      <c r="J331" s="29"/>
      <c r="K331" s="29"/>
      <c r="L331" s="29"/>
      <c r="M331" s="29"/>
    </row>
    <row r="332" spans="5:13" x14ac:dyDescent="0.25">
      <c r="E332" s="29"/>
      <c r="F332" s="29"/>
      <c r="G332" s="29"/>
      <c r="H332" s="674"/>
      <c r="I332" s="703"/>
      <c r="J332" s="29"/>
      <c r="K332" s="29"/>
      <c r="L332" s="29"/>
      <c r="M332" s="29"/>
    </row>
    <row r="333" spans="5:13" x14ac:dyDescent="0.25">
      <c r="E333" s="29"/>
      <c r="F333" s="29"/>
      <c r="G333" s="29"/>
      <c r="H333" s="674"/>
      <c r="I333" s="703"/>
      <c r="J333" s="29"/>
      <c r="K333" s="29"/>
      <c r="L333" s="29"/>
      <c r="M333" s="29"/>
    </row>
    <row r="334" spans="5:13" x14ac:dyDescent="0.25">
      <c r="E334" s="29"/>
      <c r="F334" s="29"/>
      <c r="G334" s="29"/>
      <c r="H334" s="674"/>
      <c r="I334" s="703"/>
      <c r="J334" s="29"/>
      <c r="K334" s="29"/>
      <c r="L334" s="29"/>
      <c r="M334" s="29"/>
    </row>
    <row r="335" spans="5:13" x14ac:dyDescent="0.25">
      <c r="E335" s="29"/>
      <c r="F335" s="29"/>
      <c r="G335" s="29"/>
      <c r="H335" s="674"/>
      <c r="I335" s="703"/>
      <c r="J335" s="29"/>
      <c r="K335" s="29"/>
      <c r="L335" s="29"/>
      <c r="M335" s="29"/>
    </row>
    <row r="336" spans="5:13" x14ac:dyDescent="0.25">
      <c r="E336" s="29"/>
      <c r="F336" s="29"/>
      <c r="G336" s="29"/>
      <c r="H336" s="674"/>
      <c r="I336" s="703"/>
      <c r="J336" s="29"/>
      <c r="K336" s="29"/>
      <c r="L336" s="29"/>
      <c r="M336" s="29"/>
    </row>
    <row r="337" spans="5:13" x14ac:dyDescent="0.25">
      <c r="E337" s="29"/>
      <c r="F337" s="29"/>
      <c r="G337" s="29"/>
      <c r="H337" s="674"/>
      <c r="I337" s="703"/>
      <c r="J337" s="29"/>
      <c r="K337" s="29"/>
      <c r="L337" s="29"/>
      <c r="M337" s="29"/>
    </row>
    <row r="338" spans="5:13" x14ac:dyDescent="0.25">
      <c r="E338" s="29"/>
      <c r="F338" s="29"/>
      <c r="G338" s="29"/>
      <c r="H338" s="674"/>
      <c r="I338" s="703"/>
      <c r="J338" s="29"/>
      <c r="K338" s="29"/>
      <c r="L338" s="29"/>
      <c r="M338" s="29"/>
    </row>
    <row r="339" spans="5:13" x14ac:dyDescent="0.25">
      <c r="E339" s="29"/>
      <c r="F339" s="29"/>
      <c r="G339" s="29"/>
      <c r="H339" s="674"/>
      <c r="I339" s="703"/>
      <c r="J339" s="29"/>
      <c r="K339" s="29"/>
      <c r="L339" s="29"/>
      <c r="M339" s="29"/>
    </row>
    <row r="340" spans="5:13" x14ac:dyDescent="0.25">
      <c r="E340" s="29"/>
      <c r="F340" s="29"/>
      <c r="G340" s="29"/>
      <c r="H340" s="674"/>
      <c r="I340" s="703"/>
      <c r="J340" s="29"/>
      <c r="K340" s="29"/>
      <c r="L340" s="29"/>
      <c r="M340" s="29"/>
    </row>
    <row r="341" spans="5:13" x14ac:dyDescent="0.25">
      <c r="E341" s="29"/>
      <c r="F341" s="29"/>
      <c r="G341" s="29"/>
      <c r="H341" s="674"/>
      <c r="I341" s="703"/>
      <c r="J341" s="29"/>
      <c r="K341" s="29"/>
      <c r="L341" s="29"/>
      <c r="M341" s="29"/>
    </row>
    <row r="342" spans="5:13" x14ac:dyDescent="0.25">
      <c r="E342" s="29"/>
      <c r="F342" s="29"/>
      <c r="G342" s="29"/>
      <c r="H342" s="674"/>
      <c r="I342" s="703"/>
      <c r="J342" s="29"/>
      <c r="K342" s="29"/>
      <c r="L342" s="29"/>
      <c r="M342" s="29"/>
    </row>
    <row r="343" spans="5:13" x14ac:dyDescent="0.25">
      <c r="E343" s="29"/>
      <c r="F343" s="29"/>
      <c r="G343" s="29"/>
      <c r="H343" s="674"/>
      <c r="I343" s="703"/>
      <c r="J343" s="29"/>
      <c r="K343" s="29"/>
      <c r="L343" s="29"/>
      <c r="M343" s="29"/>
    </row>
    <row r="344" spans="5:13" x14ac:dyDescent="0.25">
      <c r="E344" s="29"/>
      <c r="F344" s="29"/>
      <c r="G344" s="29"/>
      <c r="H344" s="674"/>
      <c r="I344" s="703"/>
      <c r="J344" s="29"/>
      <c r="K344" s="29"/>
      <c r="L344" s="29"/>
      <c r="M344" s="29"/>
    </row>
    <row r="345" spans="5:13" x14ac:dyDescent="0.25">
      <c r="E345" s="29"/>
      <c r="F345" s="29"/>
      <c r="G345" s="29"/>
      <c r="H345" s="674"/>
      <c r="I345" s="703"/>
      <c r="J345" s="29"/>
      <c r="K345" s="29"/>
      <c r="L345" s="29"/>
      <c r="M345" s="29"/>
    </row>
    <row r="346" spans="5:13" x14ac:dyDescent="0.25">
      <c r="E346" s="29"/>
      <c r="F346" s="29"/>
      <c r="G346" s="29"/>
      <c r="H346" s="674"/>
      <c r="I346" s="703"/>
      <c r="J346" s="29"/>
      <c r="K346" s="29"/>
      <c r="L346" s="29"/>
      <c r="M346" s="29"/>
    </row>
    <row r="347" spans="5:13" x14ac:dyDescent="0.25">
      <c r="E347" s="29"/>
      <c r="F347" s="29"/>
      <c r="G347" s="29"/>
      <c r="H347" s="674"/>
      <c r="I347" s="703"/>
      <c r="J347" s="29"/>
      <c r="K347" s="29"/>
      <c r="L347" s="29"/>
      <c r="M347" s="29"/>
    </row>
    <row r="348" spans="5:13" x14ac:dyDescent="0.25">
      <c r="E348" s="29"/>
      <c r="F348" s="29"/>
      <c r="G348" s="29"/>
      <c r="H348" s="674"/>
      <c r="I348" s="703"/>
      <c r="J348" s="29"/>
      <c r="K348" s="29"/>
      <c r="L348" s="29"/>
      <c r="M348" s="2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225"/>
  <sheetViews>
    <sheetView showGridLines="0" workbookViewId="0">
      <selection activeCell="J17" sqref="J17"/>
    </sheetView>
  </sheetViews>
  <sheetFormatPr baseColWidth="10" defaultRowHeight="15" x14ac:dyDescent="0.25"/>
  <cols>
    <col min="1" max="1" width="28.85546875" style="1" bestFit="1" customWidth="1"/>
    <col min="2" max="2" width="14.28515625" style="1" customWidth="1"/>
    <col min="3" max="4" width="11.42578125" style="1"/>
    <col min="5" max="5" width="20.28515625" style="15" customWidth="1"/>
    <col min="6" max="6" width="19.28515625" style="15" customWidth="1"/>
    <col min="7" max="7" width="14.5703125" style="15" customWidth="1"/>
    <col min="8" max="8" width="26" style="15" customWidth="1"/>
    <col min="9" max="9" width="21" style="708" customWidth="1"/>
    <col min="10" max="10" width="22" style="17" customWidth="1"/>
    <col min="11" max="11" width="22.85546875" style="17" bestFit="1" customWidth="1"/>
    <col min="12" max="12" width="18.42578125" style="15" customWidth="1"/>
    <col min="13" max="13" width="22.140625" style="15" customWidth="1"/>
    <col min="14" max="14" width="19.140625" style="1" customWidth="1"/>
    <col min="15" max="16384" width="11.42578125" style="1"/>
  </cols>
  <sheetData>
    <row r="1" spans="1:14" ht="15.75" thickBot="1" x14ac:dyDescent="0.3">
      <c r="E1" s="250" t="s">
        <v>0</v>
      </c>
      <c r="F1" s="251" t="s">
        <v>158</v>
      </c>
      <c r="G1" s="350" t="s">
        <v>166</v>
      </c>
      <c r="H1" s="350" t="s">
        <v>283</v>
      </c>
      <c r="I1" s="351" t="s">
        <v>1</v>
      </c>
      <c r="J1" s="352" t="s">
        <v>155</v>
      </c>
      <c r="K1" s="352" t="s">
        <v>277</v>
      </c>
      <c r="L1" s="251" t="s">
        <v>219</v>
      </c>
      <c r="M1" s="251" t="s">
        <v>153</v>
      </c>
      <c r="N1" s="705" t="s">
        <v>225</v>
      </c>
    </row>
    <row r="2" spans="1:14" ht="19.5" thickBot="1" x14ac:dyDescent="0.35">
      <c r="A2" s="594" t="s">
        <v>271</v>
      </c>
      <c r="B2" s="593">
        <f>AVERAGE(J2:J222)</f>
        <v>8.0910405153575247E-3</v>
      </c>
      <c r="E2" s="23">
        <v>43768</v>
      </c>
      <c r="F2" s="24">
        <v>1710</v>
      </c>
      <c r="G2" s="24">
        <v>354</v>
      </c>
      <c r="H2" s="706">
        <v>375</v>
      </c>
      <c r="I2" s="701">
        <v>23605.941200000001</v>
      </c>
      <c r="J2" s="28">
        <f t="shared" ref="J2:J65" si="0">G2/I2</f>
        <v>1.4996224763958997E-2</v>
      </c>
      <c r="K2" s="28">
        <f>H2/I2</f>
        <v>1.5885831317753174E-2</v>
      </c>
      <c r="L2" s="24">
        <v>605340</v>
      </c>
      <c r="M2" s="24">
        <v>25.643544346369886</v>
      </c>
      <c r="N2" s="275">
        <f>M2</f>
        <v>25.643544346369886</v>
      </c>
    </row>
    <row r="3" spans="1:14" x14ac:dyDescent="0.25">
      <c r="E3" s="23">
        <v>43768</v>
      </c>
      <c r="F3" s="24">
        <v>3000</v>
      </c>
      <c r="G3" s="24">
        <v>354</v>
      </c>
      <c r="H3" s="706">
        <v>375</v>
      </c>
      <c r="I3" s="701">
        <v>23605.941200000001</v>
      </c>
      <c r="J3" s="28">
        <f t="shared" si="0"/>
        <v>1.4996224763958997E-2</v>
      </c>
      <c r="K3" s="28">
        <f t="shared" ref="K3:K66" si="1">H3/I3</f>
        <v>1.5885831317753174E-2</v>
      </c>
      <c r="L3" s="24">
        <v>1062000</v>
      </c>
      <c r="M3" s="24">
        <v>44.988674291876997</v>
      </c>
      <c r="N3" s="275">
        <f>N2+M3</f>
        <v>70.632218638246883</v>
      </c>
    </row>
    <row r="4" spans="1:14" x14ac:dyDescent="0.25">
      <c r="E4" s="23">
        <v>43768</v>
      </c>
      <c r="F4" s="24">
        <v>354</v>
      </c>
      <c r="G4" s="24">
        <v>354</v>
      </c>
      <c r="H4" s="706">
        <v>375</v>
      </c>
      <c r="I4" s="701">
        <v>23605.941200000001</v>
      </c>
      <c r="J4" s="28">
        <f t="shared" si="0"/>
        <v>1.4996224763958997E-2</v>
      </c>
      <c r="K4" s="28">
        <f t="shared" si="1"/>
        <v>1.5885831317753174E-2</v>
      </c>
      <c r="L4" s="24">
        <v>125316</v>
      </c>
      <c r="M4" s="24">
        <v>5.308663566441485</v>
      </c>
      <c r="N4" s="275">
        <f t="shared" ref="N4:N67" si="2">N3+M4</f>
        <v>75.940882204688364</v>
      </c>
    </row>
    <row r="5" spans="1:14" x14ac:dyDescent="0.25">
      <c r="E5" s="23">
        <v>43780</v>
      </c>
      <c r="F5" s="24">
        <v>2100</v>
      </c>
      <c r="G5" s="24">
        <v>362.6</v>
      </c>
      <c r="H5" s="706">
        <v>398.99</v>
      </c>
      <c r="I5" s="701">
        <v>25734.284599999999</v>
      </c>
      <c r="J5" s="28">
        <f t="shared" si="0"/>
        <v>1.4090152714017938E-2</v>
      </c>
      <c r="K5" s="28">
        <f t="shared" si="1"/>
        <v>1.5504219612151178E-2</v>
      </c>
      <c r="L5" s="24">
        <v>761460</v>
      </c>
      <c r="M5" s="24">
        <v>29.589320699437668</v>
      </c>
      <c r="N5" s="275">
        <f t="shared" si="2"/>
        <v>105.53020290412603</v>
      </c>
    </row>
    <row r="6" spans="1:14" x14ac:dyDescent="0.25">
      <c r="E6" s="23">
        <v>43780</v>
      </c>
      <c r="F6" s="24">
        <v>600</v>
      </c>
      <c r="G6" s="24">
        <v>362.6</v>
      </c>
      <c r="H6" s="706">
        <v>398.99</v>
      </c>
      <c r="I6" s="701">
        <v>25734.284599999999</v>
      </c>
      <c r="J6" s="28">
        <f t="shared" si="0"/>
        <v>1.4090152714017938E-2</v>
      </c>
      <c r="K6" s="28">
        <f t="shared" si="1"/>
        <v>1.5504219612151178E-2</v>
      </c>
      <c r="L6" s="24">
        <v>217560</v>
      </c>
      <c r="M6" s="24">
        <v>8.4540916284107617</v>
      </c>
      <c r="N6" s="275">
        <f t="shared" si="2"/>
        <v>113.98429453253679</v>
      </c>
    </row>
    <row r="7" spans="1:14" x14ac:dyDescent="0.25">
      <c r="E7" s="23">
        <v>43780</v>
      </c>
      <c r="F7" s="24">
        <v>2700</v>
      </c>
      <c r="G7" s="24">
        <v>354.96</v>
      </c>
      <c r="H7" s="706">
        <v>398.99</v>
      </c>
      <c r="I7" s="701">
        <v>25734.284599999999</v>
      </c>
      <c r="J7" s="28">
        <f t="shared" si="0"/>
        <v>1.3793272496877569E-2</v>
      </c>
      <c r="K7" s="28">
        <f t="shared" si="1"/>
        <v>1.5504219612151178E-2</v>
      </c>
      <c r="L7" s="24">
        <v>958392</v>
      </c>
      <c r="M7" s="24">
        <v>37.241835741569439</v>
      </c>
      <c r="N7" s="275">
        <f t="shared" si="2"/>
        <v>151.22613027410623</v>
      </c>
    </row>
    <row r="8" spans="1:14" x14ac:dyDescent="0.25">
      <c r="E8" s="23">
        <v>43780</v>
      </c>
      <c r="F8" s="24">
        <v>5025</v>
      </c>
      <c r="G8" s="24">
        <v>362.6</v>
      </c>
      <c r="H8" s="706">
        <v>398.99</v>
      </c>
      <c r="I8" s="701">
        <v>25734.284599999999</v>
      </c>
      <c r="J8" s="28">
        <f t="shared" si="0"/>
        <v>1.4090152714017938E-2</v>
      </c>
      <c r="K8" s="28">
        <f t="shared" si="1"/>
        <v>1.5504219612151178E-2</v>
      </c>
      <c r="L8" s="24">
        <v>1822065</v>
      </c>
      <c r="M8" s="24">
        <v>70.80301738794013</v>
      </c>
      <c r="N8" s="275">
        <f t="shared" si="2"/>
        <v>222.02914766204634</v>
      </c>
    </row>
    <row r="9" spans="1:14" x14ac:dyDescent="0.25">
      <c r="E9" s="23">
        <v>43780</v>
      </c>
      <c r="F9" s="24">
        <v>3000</v>
      </c>
      <c r="G9" s="24">
        <v>362.6</v>
      </c>
      <c r="H9" s="706">
        <v>398.99</v>
      </c>
      <c r="I9" s="701">
        <v>25734.284599999999</v>
      </c>
      <c r="J9" s="28">
        <f t="shared" si="0"/>
        <v>1.4090152714017938E-2</v>
      </c>
      <c r="K9" s="28">
        <f t="shared" si="1"/>
        <v>1.5504219612151178E-2</v>
      </c>
      <c r="L9" s="24">
        <v>1087800</v>
      </c>
      <c r="M9" s="24">
        <v>42.270458142053812</v>
      </c>
      <c r="N9" s="275">
        <f t="shared" si="2"/>
        <v>264.29960580410017</v>
      </c>
    </row>
    <row r="10" spans="1:14" x14ac:dyDescent="0.25">
      <c r="E10" s="23">
        <v>43780</v>
      </c>
      <c r="F10" s="24">
        <v>4000</v>
      </c>
      <c r="G10" s="24">
        <v>362.6</v>
      </c>
      <c r="H10" s="706">
        <v>398.99</v>
      </c>
      <c r="I10" s="701">
        <v>25734.284599999999</v>
      </c>
      <c r="J10" s="28">
        <f t="shared" si="0"/>
        <v>1.4090152714017938E-2</v>
      </c>
      <c r="K10" s="28">
        <f t="shared" si="1"/>
        <v>1.5504219612151178E-2</v>
      </c>
      <c r="L10" s="24">
        <v>1450400</v>
      </c>
      <c r="M10" s="24">
        <v>56.360610856071752</v>
      </c>
      <c r="N10" s="275">
        <f t="shared" si="2"/>
        <v>320.6602166601719</v>
      </c>
    </row>
    <row r="11" spans="1:14" x14ac:dyDescent="0.25">
      <c r="E11" s="23">
        <v>43780</v>
      </c>
      <c r="F11" s="24">
        <v>275</v>
      </c>
      <c r="G11" s="24">
        <v>362.6</v>
      </c>
      <c r="H11" s="706">
        <v>398.99</v>
      </c>
      <c r="I11" s="701">
        <v>25734.284599999999</v>
      </c>
      <c r="J11" s="28">
        <f t="shared" si="0"/>
        <v>1.4090152714017938E-2</v>
      </c>
      <c r="K11" s="28">
        <f t="shared" si="1"/>
        <v>1.5504219612151178E-2</v>
      </c>
      <c r="L11" s="24">
        <v>99715</v>
      </c>
      <c r="M11" s="24">
        <v>3.8747919963549329</v>
      </c>
      <c r="N11" s="275">
        <f t="shared" si="2"/>
        <v>324.53500865652683</v>
      </c>
    </row>
    <row r="12" spans="1:14" x14ac:dyDescent="0.25">
      <c r="E12" s="23">
        <v>43780</v>
      </c>
      <c r="F12" s="24">
        <v>50000</v>
      </c>
      <c r="G12" s="24">
        <v>372.14</v>
      </c>
      <c r="H12" s="706">
        <v>398.99</v>
      </c>
      <c r="I12" s="701">
        <v>25734.284599999999</v>
      </c>
      <c r="J12" s="28">
        <f t="shared" si="0"/>
        <v>1.4460864398771745E-2</v>
      </c>
      <c r="K12" s="28">
        <f t="shared" si="1"/>
        <v>1.5504219612151178E-2</v>
      </c>
      <c r="L12" s="24">
        <v>18607000</v>
      </c>
      <c r="M12" s="24">
        <v>723.0432199385873</v>
      </c>
      <c r="N12" s="275">
        <f t="shared" si="2"/>
        <v>1047.5782285951141</v>
      </c>
    </row>
    <row r="13" spans="1:14" x14ac:dyDescent="0.25">
      <c r="E13" s="23">
        <v>43788</v>
      </c>
      <c r="F13" s="24">
        <v>245</v>
      </c>
      <c r="G13" s="24">
        <v>367.37</v>
      </c>
      <c r="H13" s="706">
        <v>394</v>
      </c>
      <c r="I13" s="701">
        <v>28954.712899999999</v>
      </c>
      <c r="J13" s="28">
        <f t="shared" si="0"/>
        <v>1.268774452258513E-2</v>
      </c>
      <c r="K13" s="28">
        <f t="shared" si="1"/>
        <v>1.3607456629279858E-2</v>
      </c>
      <c r="L13" s="24">
        <v>90005.65</v>
      </c>
      <c r="M13" s="24">
        <v>3.1084974080333567</v>
      </c>
      <c r="N13" s="275">
        <f t="shared" si="2"/>
        <v>1050.6867260031474</v>
      </c>
    </row>
    <row r="14" spans="1:14" x14ac:dyDescent="0.25">
      <c r="E14" s="23">
        <v>43788</v>
      </c>
      <c r="F14" s="24">
        <v>12000</v>
      </c>
      <c r="G14" s="24">
        <v>367.37</v>
      </c>
      <c r="H14" s="706">
        <v>394</v>
      </c>
      <c r="I14" s="701">
        <v>28954.712899999999</v>
      </c>
      <c r="J14" s="28">
        <f t="shared" si="0"/>
        <v>1.268774452258513E-2</v>
      </c>
      <c r="K14" s="28">
        <f t="shared" si="1"/>
        <v>1.3607456629279858E-2</v>
      </c>
      <c r="L14" s="24">
        <v>4408440</v>
      </c>
      <c r="M14" s="24">
        <v>152.25293427102156</v>
      </c>
      <c r="N14" s="275">
        <f t="shared" si="2"/>
        <v>1202.939660274169</v>
      </c>
    </row>
    <row r="15" spans="1:14" x14ac:dyDescent="0.25">
      <c r="E15" s="23">
        <v>43788</v>
      </c>
      <c r="F15" s="24">
        <v>7755</v>
      </c>
      <c r="G15" s="24">
        <v>367.37</v>
      </c>
      <c r="H15" s="706">
        <v>394</v>
      </c>
      <c r="I15" s="701">
        <v>28954.712899999999</v>
      </c>
      <c r="J15" s="28">
        <f t="shared" si="0"/>
        <v>1.268774452258513E-2</v>
      </c>
      <c r="K15" s="28">
        <f t="shared" si="1"/>
        <v>1.3607456629279858E-2</v>
      </c>
      <c r="L15" s="24">
        <v>2848954.35</v>
      </c>
      <c r="M15" s="24">
        <v>98.393458772647691</v>
      </c>
      <c r="N15" s="275">
        <f t="shared" si="2"/>
        <v>1301.3331190468166</v>
      </c>
    </row>
    <row r="16" spans="1:14" x14ac:dyDescent="0.25">
      <c r="E16" s="25" t="s">
        <v>10</v>
      </c>
      <c r="F16" s="26">
        <v>45</v>
      </c>
      <c r="G16" s="27">
        <v>1300</v>
      </c>
      <c r="H16" s="642">
        <v>1140</v>
      </c>
      <c r="I16" s="701">
        <v>130032.62</v>
      </c>
      <c r="J16" s="28">
        <f t="shared" si="0"/>
        <v>9.9974913986967274E-3</v>
      </c>
      <c r="K16" s="28">
        <f t="shared" si="1"/>
        <v>8.7670309188571296E-3</v>
      </c>
      <c r="L16" s="27">
        <v>57915</v>
      </c>
      <c r="M16" s="24">
        <f>L16/I16</f>
        <v>0.4453882418119392</v>
      </c>
      <c r="N16" s="275">
        <f t="shared" si="2"/>
        <v>1301.7785072886286</v>
      </c>
    </row>
    <row r="17" spans="5:14" x14ac:dyDescent="0.25">
      <c r="E17" s="25" t="s">
        <v>10</v>
      </c>
      <c r="F17" s="26">
        <v>150</v>
      </c>
      <c r="G17" s="27">
        <v>1300</v>
      </c>
      <c r="H17" s="642">
        <v>1140</v>
      </c>
      <c r="I17" s="701">
        <v>130032.62</v>
      </c>
      <c r="J17" s="28">
        <f t="shared" si="0"/>
        <v>9.9974913986967274E-3</v>
      </c>
      <c r="K17" s="28">
        <f t="shared" si="1"/>
        <v>8.7670309188571296E-3</v>
      </c>
      <c r="L17" s="27">
        <v>193050</v>
      </c>
      <c r="M17" s="24">
        <f t="shared" ref="M17:M80" si="3">L17/I17</f>
        <v>1.4846274727064641</v>
      </c>
      <c r="N17" s="275">
        <f t="shared" si="2"/>
        <v>1303.2631347613351</v>
      </c>
    </row>
    <row r="18" spans="5:14" x14ac:dyDescent="0.25">
      <c r="E18" s="25" t="s">
        <v>121</v>
      </c>
      <c r="F18" s="26">
        <v>2227</v>
      </c>
      <c r="G18" s="27">
        <v>1250</v>
      </c>
      <c r="H18" s="642">
        <v>1500</v>
      </c>
      <c r="I18" s="701">
        <v>175501.44</v>
      </c>
      <c r="J18" s="28">
        <f t="shared" si="0"/>
        <v>7.1224486819025526E-3</v>
      </c>
      <c r="K18" s="28">
        <f t="shared" si="1"/>
        <v>8.5469384182830632E-3</v>
      </c>
      <c r="L18" s="27">
        <v>2755912.5</v>
      </c>
      <c r="M18" s="24">
        <f t="shared" si="3"/>
        <v>15.703076282451015</v>
      </c>
      <c r="N18" s="275">
        <f t="shared" si="2"/>
        <v>1318.9662110437862</v>
      </c>
    </row>
    <row r="19" spans="5:14" x14ac:dyDescent="0.25">
      <c r="E19" s="25" t="s">
        <v>121</v>
      </c>
      <c r="F19" s="26">
        <v>1250</v>
      </c>
      <c r="G19" s="27">
        <v>1250</v>
      </c>
      <c r="H19" s="642">
        <v>1500</v>
      </c>
      <c r="I19" s="701">
        <v>175501.44</v>
      </c>
      <c r="J19" s="28">
        <f t="shared" si="0"/>
        <v>7.1224486819025526E-3</v>
      </c>
      <c r="K19" s="28">
        <f t="shared" si="1"/>
        <v>8.5469384182830632E-3</v>
      </c>
      <c r="L19" s="27">
        <v>1546875</v>
      </c>
      <c r="M19" s="24">
        <f t="shared" si="3"/>
        <v>8.8140302438544094</v>
      </c>
      <c r="N19" s="275">
        <f t="shared" si="2"/>
        <v>1327.7802412876406</v>
      </c>
    </row>
    <row r="20" spans="5:14" x14ac:dyDescent="0.25">
      <c r="E20" s="25" t="s">
        <v>121</v>
      </c>
      <c r="F20" s="26">
        <v>1</v>
      </c>
      <c r="G20" s="27">
        <v>1250</v>
      </c>
      <c r="H20" s="642">
        <v>1500</v>
      </c>
      <c r="I20" s="701">
        <v>175501.44</v>
      </c>
      <c r="J20" s="28">
        <f t="shared" si="0"/>
        <v>7.1224486819025526E-3</v>
      </c>
      <c r="K20" s="28">
        <f t="shared" si="1"/>
        <v>8.5469384182830632E-3</v>
      </c>
      <c r="L20" s="27">
        <v>1237.5</v>
      </c>
      <c r="M20" s="24">
        <f t="shared" si="3"/>
        <v>7.0512241950835275E-3</v>
      </c>
      <c r="N20" s="275">
        <f t="shared" si="2"/>
        <v>1327.7872925118356</v>
      </c>
    </row>
    <row r="21" spans="5:14" x14ac:dyDescent="0.25">
      <c r="E21" s="25" t="s">
        <v>121</v>
      </c>
      <c r="F21" s="26">
        <v>6522</v>
      </c>
      <c r="G21" s="27">
        <v>1250</v>
      </c>
      <c r="H21" s="642">
        <v>1500</v>
      </c>
      <c r="I21" s="701">
        <v>175501.44</v>
      </c>
      <c r="J21" s="28">
        <f t="shared" si="0"/>
        <v>7.1224486819025526E-3</v>
      </c>
      <c r="K21" s="28">
        <f t="shared" si="1"/>
        <v>8.5469384182830632E-3</v>
      </c>
      <c r="L21" s="27">
        <v>8070975</v>
      </c>
      <c r="M21" s="24">
        <f t="shared" si="3"/>
        <v>45.988084200334768</v>
      </c>
      <c r="N21" s="275">
        <f t="shared" si="2"/>
        <v>1373.7753767121703</v>
      </c>
    </row>
    <row r="22" spans="5:14" x14ac:dyDescent="0.25">
      <c r="E22" s="25" t="s">
        <v>121</v>
      </c>
      <c r="F22" s="26">
        <v>9700</v>
      </c>
      <c r="G22" s="27">
        <v>1250</v>
      </c>
      <c r="H22" s="642">
        <v>1500</v>
      </c>
      <c r="I22" s="701">
        <v>175501.44</v>
      </c>
      <c r="J22" s="28">
        <f t="shared" si="0"/>
        <v>7.1224486819025526E-3</v>
      </c>
      <c r="K22" s="28">
        <f t="shared" si="1"/>
        <v>8.5469384182830632E-3</v>
      </c>
      <c r="L22" s="27">
        <v>12003750</v>
      </c>
      <c r="M22" s="24">
        <f t="shared" si="3"/>
        <v>68.39687469231022</v>
      </c>
      <c r="N22" s="275">
        <f t="shared" si="2"/>
        <v>1442.1722514044804</v>
      </c>
    </row>
    <row r="23" spans="5:14" x14ac:dyDescent="0.25">
      <c r="E23" s="25" t="s">
        <v>121</v>
      </c>
      <c r="F23" s="26">
        <v>150</v>
      </c>
      <c r="G23" s="27">
        <v>1250</v>
      </c>
      <c r="H23" s="642">
        <v>1500</v>
      </c>
      <c r="I23" s="701">
        <v>175501.44</v>
      </c>
      <c r="J23" s="28">
        <f t="shared" si="0"/>
        <v>7.1224486819025526E-3</v>
      </c>
      <c r="K23" s="28">
        <f t="shared" si="1"/>
        <v>8.5469384182830632E-3</v>
      </c>
      <c r="L23" s="27">
        <v>185625</v>
      </c>
      <c r="M23" s="24">
        <f t="shared" si="3"/>
        <v>1.0576836292625291</v>
      </c>
      <c r="N23" s="275">
        <f t="shared" si="2"/>
        <v>1443.229935033743</v>
      </c>
    </row>
    <row r="24" spans="5:14" x14ac:dyDescent="0.25">
      <c r="E24" s="25" t="s">
        <v>121</v>
      </c>
      <c r="F24" s="26">
        <v>32</v>
      </c>
      <c r="G24" s="27">
        <v>1250</v>
      </c>
      <c r="H24" s="642">
        <v>1500</v>
      </c>
      <c r="I24" s="701">
        <v>175501.44</v>
      </c>
      <c r="J24" s="28">
        <f t="shared" si="0"/>
        <v>7.1224486819025526E-3</v>
      </c>
      <c r="K24" s="28">
        <f t="shared" si="1"/>
        <v>8.5469384182830632E-3</v>
      </c>
      <c r="L24" s="27">
        <v>39600</v>
      </c>
      <c r="M24" s="24">
        <f t="shared" si="3"/>
        <v>0.22563917424267288</v>
      </c>
      <c r="N24" s="275">
        <f t="shared" si="2"/>
        <v>1443.4555742079856</v>
      </c>
    </row>
    <row r="25" spans="5:14" x14ac:dyDescent="0.25">
      <c r="E25" s="25" t="s">
        <v>121</v>
      </c>
      <c r="F25" s="26">
        <v>45</v>
      </c>
      <c r="G25" s="27">
        <v>1250</v>
      </c>
      <c r="H25" s="642">
        <v>1500</v>
      </c>
      <c r="I25" s="701">
        <v>175501.44</v>
      </c>
      <c r="J25" s="28">
        <f t="shared" si="0"/>
        <v>7.1224486819025526E-3</v>
      </c>
      <c r="K25" s="28">
        <f t="shared" si="1"/>
        <v>8.5469384182830632E-3</v>
      </c>
      <c r="L25" s="27">
        <v>55687.5</v>
      </c>
      <c r="M25" s="24">
        <f t="shared" si="3"/>
        <v>0.31730508877875874</v>
      </c>
      <c r="N25" s="275">
        <f t="shared" si="2"/>
        <v>1443.7728792967644</v>
      </c>
    </row>
    <row r="26" spans="5:14" x14ac:dyDescent="0.25">
      <c r="E26" s="25" t="s">
        <v>121</v>
      </c>
      <c r="F26" s="26">
        <v>73</v>
      </c>
      <c r="G26" s="27">
        <v>1250</v>
      </c>
      <c r="H26" s="642">
        <v>1500</v>
      </c>
      <c r="I26" s="701">
        <v>175501.44</v>
      </c>
      <c r="J26" s="28">
        <f t="shared" si="0"/>
        <v>7.1224486819025526E-3</v>
      </c>
      <c r="K26" s="28">
        <f t="shared" si="1"/>
        <v>8.5469384182830632E-3</v>
      </c>
      <c r="L26" s="27">
        <v>90337.5</v>
      </c>
      <c r="M26" s="24">
        <f t="shared" si="3"/>
        <v>0.51473936624109751</v>
      </c>
      <c r="N26" s="275">
        <f t="shared" si="2"/>
        <v>1444.2876186630056</v>
      </c>
    </row>
    <row r="27" spans="5:14" x14ac:dyDescent="0.25">
      <c r="E27" s="25" t="s">
        <v>96</v>
      </c>
      <c r="F27" s="26">
        <v>40340</v>
      </c>
      <c r="G27" s="27">
        <v>1350</v>
      </c>
      <c r="H27" s="642">
        <v>1500</v>
      </c>
      <c r="I27" s="701">
        <v>178502.21</v>
      </c>
      <c r="J27" s="28">
        <f t="shared" si="0"/>
        <v>7.5629315737883581E-3</v>
      </c>
      <c r="K27" s="28">
        <f t="shared" si="1"/>
        <v>8.403257304209287E-3</v>
      </c>
      <c r="L27" s="27">
        <v>53914410</v>
      </c>
      <c r="M27" s="24">
        <f t="shared" si="3"/>
        <v>302.03777308975617</v>
      </c>
      <c r="N27" s="275">
        <f t="shared" si="2"/>
        <v>1746.3253917527618</v>
      </c>
    </row>
    <row r="28" spans="5:14" x14ac:dyDescent="0.25">
      <c r="E28" s="25" t="s">
        <v>96</v>
      </c>
      <c r="F28" s="26">
        <v>9660</v>
      </c>
      <c r="G28" s="27">
        <v>1350</v>
      </c>
      <c r="H28" s="642">
        <v>1500</v>
      </c>
      <c r="I28" s="701">
        <v>178502.21</v>
      </c>
      <c r="J28" s="28">
        <f t="shared" si="0"/>
        <v>7.5629315737883581E-3</v>
      </c>
      <c r="K28" s="28">
        <f t="shared" si="1"/>
        <v>8.403257304209287E-3</v>
      </c>
      <c r="L28" s="27">
        <v>12910590</v>
      </c>
      <c r="M28" s="24">
        <f t="shared" si="3"/>
        <v>72.32733981276759</v>
      </c>
      <c r="N28" s="275">
        <f t="shared" si="2"/>
        <v>1818.6527315655294</v>
      </c>
    </row>
    <row r="29" spans="5:14" x14ac:dyDescent="0.25">
      <c r="E29" s="25" t="s">
        <v>114</v>
      </c>
      <c r="F29" s="26">
        <v>700</v>
      </c>
      <c r="G29" s="27">
        <v>1350</v>
      </c>
      <c r="H29" s="642">
        <v>1599</v>
      </c>
      <c r="I29" s="701">
        <v>182042.31</v>
      </c>
      <c r="J29" s="28">
        <f t="shared" si="0"/>
        <v>7.4158584342288343E-3</v>
      </c>
      <c r="K29" s="28">
        <f t="shared" si="1"/>
        <v>8.7836723232088184E-3</v>
      </c>
      <c r="L29" s="27">
        <v>935550</v>
      </c>
      <c r="M29" s="24">
        <f t="shared" si="3"/>
        <v>5.1391898949205821</v>
      </c>
      <c r="N29" s="275">
        <f t="shared" si="2"/>
        <v>1823.7919214604499</v>
      </c>
    </row>
    <row r="30" spans="5:14" x14ac:dyDescent="0.25">
      <c r="E30" s="25" t="s">
        <v>114</v>
      </c>
      <c r="F30" s="26">
        <v>2458</v>
      </c>
      <c r="G30" s="27">
        <v>1350</v>
      </c>
      <c r="H30" s="642">
        <v>1599</v>
      </c>
      <c r="I30" s="701">
        <v>182042.31</v>
      </c>
      <c r="J30" s="28">
        <f t="shared" si="0"/>
        <v>7.4158584342288343E-3</v>
      </c>
      <c r="K30" s="28">
        <f t="shared" si="1"/>
        <v>8.7836723232088184E-3</v>
      </c>
      <c r="L30" s="27">
        <v>3285117</v>
      </c>
      <c r="M30" s="24">
        <f t="shared" si="3"/>
        <v>18.04589823102113</v>
      </c>
      <c r="N30" s="275">
        <f t="shared" si="2"/>
        <v>1841.8378196914709</v>
      </c>
    </row>
    <row r="31" spans="5:14" x14ac:dyDescent="0.25">
      <c r="E31" s="25" t="s">
        <v>114</v>
      </c>
      <c r="F31" s="26">
        <v>56</v>
      </c>
      <c r="G31" s="27">
        <v>1350</v>
      </c>
      <c r="H31" s="642">
        <v>1599</v>
      </c>
      <c r="I31" s="701">
        <v>182042.31</v>
      </c>
      <c r="J31" s="28">
        <f t="shared" si="0"/>
        <v>7.4158584342288343E-3</v>
      </c>
      <c r="K31" s="28">
        <f t="shared" si="1"/>
        <v>8.7836723232088184E-3</v>
      </c>
      <c r="L31" s="27">
        <v>74844</v>
      </c>
      <c r="M31" s="24">
        <f t="shared" si="3"/>
        <v>0.41113519159364653</v>
      </c>
      <c r="N31" s="275">
        <f t="shared" si="2"/>
        <v>1842.2489548830647</v>
      </c>
    </row>
    <row r="32" spans="5:14" x14ac:dyDescent="0.25">
      <c r="E32" s="25" t="s">
        <v>114</v>
      </c>
      <c r="F32" s="26">
        <v>251</v>
      </c>
      <c r="G32" s="27">
        <v>1350</v>
      </c>
      <c r="H32" s="642">
        <v>1599</v>
      </c>
      <c r="I32" s="701">
        <v>182042.31</v>
      </c>
      <c r="J32" s="28">
        <f t="shared" si="0"/>
        <v>7.4158584342288343E-3</v>
      </c>
      <c r="K32" s="28">
        <f t="shared" si="1"/>
        <v>8.7836723232088184E-3</v>
      </c>
      <c r="L32" s="27">
        <v>335461.5</v>
      </c>
      <c r="M32" s="24">
        <f t="shared" si="3"/>
        <v>1.8427666623215229</v>
      </c>
      <c r="N32" s="275">
        <f t="shared" si="2"/>
        <v>1844.0917215453862</v>
      </c>
    </row>
    <row r="33" spans="5:14" x14ac:dyDescent="0.25">
      <c r="E33" s="25" t="s">
        <v>114</v>
      </c>
      <c r="F33" s="26">
        <v>1500</v>
      </c>
      <c r="G33" s="27">
        <v>1350</v>
      </c>
      <c r="H33" s="642">
        <v>1599</v>
      </c>
      <c r="I33" s="701">
        <v>182042.31</v>
      </c>
      <c r="J33" s="28">
        <f t="shared" si="0"/>
        <v>7.4158584342288343E-3</v>
      </c>
      <c r="K33" s="28">
        <f t="shared" si="1"/>
        <v>8.7836723232088184E-3</v>
      </c>
      <c r="L33" s="27">
        <v>2004750</v>
      </c>
      <c r="M33" s="24">
        <f t="shared" si="3"/>
        <v>11.012549774829818</v>
      </c>
      <c r="N33" s="275">
        <f t="shared" si="2"/>
        <v>1855.104271320216</v>
      </c>
    </row>
    <row r="34" spans="5:14" x14ac:dyDescent="0.25">
      <c r="E34" s="25" t="s">
        <v>114</v>
      </c>
      <c r="F34" s="26">
        <v>135</v>
      </c>
      <c r="G34" s="27">
        <v>1350</v>
      </c>
      <c r="H34" s="642">
        <v>1599</v>
      </c>
      <c r="I34" s="701">
        <v>182042.31</v>
      </c>
      <c r="J34" s="28">
        <f t="shared" si="0"/>
        <v>7.4158584342288343E-3</v>
      </c>
      <c r="K34" s="28">
        <f t="shared" si="1"/>
        <v>8.7836723232088184E-3</v>
      </c>
      <c r="L34" s="27">
        <v>180427.5</v>
      </c>
      <c r="M34" s="24">
        <f t="shared" si="3"/>
        <v>0.99112947973468368</v>
      </c>
      <c r="N34" s="275">
        <f t="shared" si="2"/>
        <v>1856.0954007999505</v>
      </c>
    </row>
    <row r="35" spans="5:14" x14ac:dyDescent="0.25">
      <c r="E35" s="25" t="s">
        <v>114</v>
      </c>
      <c r="F35" s="26">
        <v>128</v>
      </c>
      <c r="G35" s="27">
        <v>1350</v>
      </c>
      <c r="H35" s="642">
        <v>1599</v>
      </c>
      <c r="I35" s="701">
        <v>182042.31</v>
      </c>
      <c r="J35" s="28">
        <f t="shared" si="0"/>
        <v>7.4158584342288343E-3</v>
      </c>
      <c r="K35" s="28">
        <f t="shared" si="1"/>
        <v>8.7836723232088184E-3</v>
      </c>
      <c r="L35" s="27">
        <v>171072</v>
      </c>
      <c r="M35" s="24">
        <f t="shared" si="3"/>
        <v>0.93973758078547787</v>
      </c>
      <c r="N35" s="275">
        <f t="shared" si="2"/>
        <v>1857.035138380736</v>
      </c>
    </row>
    <row r="36" spans="5:14" x14ac:dyDescent="0.25">
      <c r="E36" s="25" t="s">
        <v>20</v>
      </c>
      <c r="F36" s="26">
        <v>693</v>
      </c>
      <c r="G36" s="27">
        <v>1700</v>
      </c>
      <c r="H36" s="642">
        <v>1769</v>
      </c>
      <c r="I36" s="701">
        <v>186027.48</v>
      </c>
      <c r="J36" s="28">
        <f t="shared" si="0"/>
        <v>9.1384348161895213E-3</v>
      </c>
      <c r="K36" s="28">
        <f t="shared" si="1"/>
        <v>9.5093477587289785E-3</v>
      </c>
      <c r="L36" s="27">
        <v>1166319</v>
      </c>
      <c r="M36" s="24">
        <f t="shared" si="3"/>
        <v>6.2696059743431451</v>
      </c>
      <c r="N36" s="275">
        <f t="shared" si="2"/>
        <v>1863.3047443550793</v>
      </c>
    </row>
    <row r="37" spans="5:14" x14ac:dyDescent="0.25">
      <c r="E37" s="25" t="s">
        <v>20</v>
      </c>
      <c r="F37" s="26">
        <v>4307</v>
      </c>
      <c r="G37" s="27">
        <v>1700</v>
      </c>
      <c r="H37" s="642">
        <v>1769</v>
      </c>
      <c r="I37" s="701">
        <v>186027.48</v>
      </c>
      <c r="J37" s="28">
        <f t="shared" si="0"/>
        <v>9.1384348161895213E-3</v>
      </c>
      <c r="K37" s="28">
        <f t="shared" si="1"/>
        <v>9.5093477587289785E-3</v>
      </c>
      <c r="L37" s="27">
        <v>7248681</v>
      </c>
      <c r="M37" s="24">
        <f t="shared" si="3"/>
        <v>38.965646365794989</v>
      </c>
      <c r="N37" s="275">
        <f t="shared" si="2"/>
        <v>1902.2703907208743</v>
      </c>
    </row>
    <row r="38" spans="5:14" x14ac:dyDescent="0.25">
      <c r="E38" s="25" t="s">
        <v>20</v>
      </c>
      <c r="F38" s="26">
        <v>20</v>
      </c>
      <c r="G38" s="27">
        <v>1700</v>
      </c>
      <c r="H38" s="642">
        <v>1769</v>
      </c>
      <c r="I38" s="701">
        <v>186027.48</v>
      </c>
      <c r="J38" s="28">
        <f t="shared" si="0"/>
        <v>9.1384348161895213E-3</v>
      </c>
      <c r="K38" s="28">
        <f t="shared" si="1"/>
        <v>9.5093477587289785E-3</v>
      </c>
      <c r="L38" s="27">
        <v>33660</v>
      </c>
      <c r="M38" s="24">
        <f t="shared" si="3"/>
        <v>0.18094100936055252</v>
      </c>
      <c r="N38" s="275">
        <f t="shared" si="2"/>
        <v>1902.4513317302349</v>
      </c>
    </row>
    <row r="39" spans="5:14" x14ac:dyDescent="0.25">
      <c r="E39" s="25" t="s">
        <v>20</v>
      </c>
      <c r="F39" s="26">
        <v>4980</v>
      </c>
      <c r="G39" s="27">
        <v>1700</v>
      </c>
      <c r="H39" s="642">
        <v>1769</v>
      </c>
      <c r="I39" s="701">
        <v>186027.48</v>
      </c>
      <c r="J39" s="28">
        <f t="shared" si="0"/>
        <v>9.1384348161895213E-3</v>
      </c>
      <c r="K39" s="28">
        <f t="shared" si="1"/>
        <v>9.5093477587289785E-3</v>
      </c>
      <c r="L39" s="27">
        <v>8381340</v>
      </c>
      <c r="M39" s="24">
        <f t="shared" si="3"/>
        <v>45.05431133077758</v>
      </c>
      <c r="N39" s="275">
        <f t="shared" si="2"/>
        <v>1947.5056430610125</v>
      </c>
    </row>
    <row r="40" spans="5:14" x14ac:dyDescent="0.25">
      <c r="E40" s="25" t="s">
        <v>20</v>
      </c>
      <c r="F40" s="26">
        <v>670</v>
      </c>
      <c r="G40" s="27">
        <v>1700</v>
      </c>
      <c r="H40" s="642">
        <v>1769</v>
      </c>
      <c r="I40" s="701">
        <v>186027.48</v>
      </c>
      <c r="J40" s="28">
        <f t="shared" si="0"/>
        <v>9.1384348161895213E-3</v>
      </c>
      <c r="K40" s="28">
        <f t="shared" si="1"/>
        <v>9.5093477587289785E-3</v>
      </c>
      <c r="L40" s="27">
        <v>1127610</v>
      </c>
      <c r="M40" s="24">
        <f t="shared" si="3"/>
        <v>6.0615238135785097</v>
      </c>
      <c r="N40" s="275">
        <f t="shared" si="2"/>
        <v>1953.5671668745911</v>
      </c>
    </row>
    <row r="41" spans="5:14" x14ac:dyDescent="0.25">
      <c r="E41" s="25" t="s">
        <v>20</v>
      </c>
      <c r="F41" s="26">
        <v>9330</v>
      </c>
      <c r="G41" s="27">
        <v>1700</v>
      </c>
      <c r="H41" s="642">
        <v>1769</v>
      </c>
      <c r="I41" s="701">
        <v>186027.48</v>
      </c>
      <c r="J41" s="28">
        <f t="shared" si="0"/>
        <v>9.1384348161895213E-3</v>
      </c>
      <c r="K41" s="28">
        <f t="shared" si="1"/>
        <v>9.5093477587289785E-3</v>
      </c>
      <c r="L41" s="27">
        <v>15702390</v>
      </c>
      <c r="M41" s="24">
        <f t="shared" si="3"/>
        <v>84.40898086669776</v>
      </c>
      <c r="N41" s="275">
        <f t="shared" si="2"/>
        <v>2037.9761477412887</v>
      </c>
    </row>
    <row r="42" spans="5:14" x14ac:dyDescent="0.25">
      <c r="E42" s="25" t="s">
        <v>20</v>
      </c>
      <c r="F42" s="26">
        <v>13412</v>
      </c>
      <c r="G42" s="27">
        <v>1700</v>
      </c>
      <c r="H42" s="642">
        <v>1769</v>
      </c>
      <c r="I42" s="701">
        <v>186027.48</v>
      </c>
      <c r="J42" s="28">
        <f t="shared" si="0"/>
        <v>9.1384348161895213E-3</v>
      </c>
      <c r="K42" s="28">
        <f t="shared" si="1"/>
        <v>9.5093477587289785E-3</v>
      </c>
      <c r="L42" s="27">
        <v>22572396</v>
      </c>
      <c r="M42" s="24">
        <f t="shared" si="3"/>
        <v>121.33904087718652</v>
      </c>
      <c r="N42" s="275">
        <f t="shared" si="2"/>
        <v>2159.3151886184751</v>
      </c>
    </row>
    <row r="43" spans="5:14" x14ac:dyDescent="0.25">
      <c r="E43" s="25" t="s">
        <v>20</v>
      </c>
      <c r="F43" s="26">
        <v>111</v>
      </c>
      <c r="G43" s="27">
        <v>1700</v>
      </c>
      <c r="H43" s="642">
        <v>1769</v>
      </c>
      <c r="I43" s="701">
        <v>186027.48</v>
      </c>
      <c r="J43" s="28">
        <f t="shared" si="0"/>
        <v>9.1384348161895213E-3</v>
      </c>
      <c r="K43" s="28">
        <f t="shared" si="1"/>
        <v>9.5093477587289785E-3</v>
      </c>
      <c r="L43" s="27">
        <v>186813</v>
      </c>
      <c r="M43" s="24">
        <f t="shared" si="3"/>
        <v>1.0042226019510665</v>
      </c>
      <c r="N43" s="275">
        <f t="shared" si="2"/>
        <v>2160.319411220426</v>
      </c>
    </row>
    <row r="44" spans="5:14" x14ac:dyDescent="0.25">
      <c r="E44" s="25" t="s">
        <v>20</v>
      </c>
      <c r="F44" s="26">
        <v>65</v>
      </c>
      <c r="G44" s="27">
        <v>1700</v>
      </c>
      <c r="H44" s="642">
        <v>1769</v>
      </c>
      <c r="I44" s="701">
        <v>186027.48</v>
      </c>
      <c r="J44" s="28">
        <f t="shared" si="0"/>
        <v>9.1384348161895213E-3</v>
      </c>
      <c r="K44" s="28">
        <f t="shared" si="1"/>
        <v>9.5093477587289785E-3</v>
      </c>
      <c r="L44" s="27">
        <v>109395</v>
      </c>
      <c r="M44" s="24">
        <f t="shared" si="3"/>
        <v>0.58805828042179575</v>
      </c>
      <c r="N44" s="275">
        <f t="shared" si="2"/>
        <v>2160.9074695008476</v>
      </c>
    </row>
    <row r="45" spans="5:14" x14ac:dyDescent="0.25">
      <c r="E45" s="25" t="s">
        <v>20</v>
      </c>
      <c r="F45" s="26">
        <v>1250</v>
      </c>
      <c r="G45" s="27">
        <v>1700</v>
      </c>
      <c r="H45" s="642">
        <v>1769</v>
      </c>
      <c r="I45" s="701">
        <v>186027.48</v>
      </c>
      <c r="J45" s="28">
        <f t="shared" si="0"/>
        <v>9.1384348161895213E-3</v>
      </c>
      <c r="K45" s="28">
        <f t="shared" si="1"/>
        <v>9.5093477587289785E-3</v>
      </c>
      <c r="L45" s="27">
        <v>2103750</v>
      </c>
      <c r="M45" s="24">
        <f t="shared" si="3"/>
        <v>11.308813085034533</v>
      </c>
      <c r="N45" s="275">
        <f t="shared" si="2"/>
        <v>2172.2162825858823</v>
      </c>
    </row>
    <row r="46" spans="5:14" x14ac:dyDescent="0.25">
      <c r="E46" s="25" t="s">
        <v>20</v>
      </c>
      <c r="F46" s="26">
        <v>10162</v>
      </c>
      <c r="G46" s="27">
        <v>1700</v>
      </c>
      <c r="H46" s="642">
        <v>1769</v>
      </c>
      <c r="I46" s="701">
        <v>186027.48</v>
      </c>
      <c r="J46" s="28">
        <f t="shared" si="0"/>
        <v>9.1384348161895213E-3</v>
      </c>
      <c r="K46" s="28">
        <f t="shared" si="1"/>
        <v>9.5093477587289785E-3</v>
      </c>
      <c r="L46" s="27">
        <v>17102646</v>
      </c>
      <c r="M46" s="24">
        <f t="shared" si="3"/>
        <v>91.936126856096735</v>
      </c>
      <c r="N46" s="275">
        <f t="shared" si="2"/>
        <v>2264.1524094419792</v>
      </c>
    </row>
    <row r="47" spans="5:14" x14ac:dyDescent="0.25">
      <c r="E47" s="25" t="s">
        <v>26</v>
      </c>
      <c r="F47" s="26">
        <v>5655</v>
      </c>
      <c r="G47" s="27">
        <v>1550</v>
      </c>
      <c r="H47" s="642">
        <v>1600</v>
      </c>
      <c r="I47" s="701">
        <v>205043.61</v>
      </c>
      <c r="J47" s="28">
        <f t="shared" si="0"/>
        <v>7.5593674926031596E-3</v>
      </c>
      <c r="K47" s="28">
        <f t="shared" si="1"/>
        <v>7.8032180568806805E-3</v>
      </c>
      <c r="L47" s="27">
        <v>8677597.5</v>
      </c>
      <c r="M47" s="24">
        <f t="shared" si="3"/>
        <v>42.320740938964157</v>
      </c>
      <c r="N47" s="275">
        <f t="shared" si="2"/>
        <v>2306.4731503809435</v>
      </c>
    </row>
    <row r="48" spans="5:14" x14ac:dyDescent="0.25">
      <c r="E48" s="25" t="s">
        <v>26</v>
      </c>
      <c r="F48" s="26">
        <v>3500</v>
      </c>
      <c r="G48" s="27">
        <v>1550</v>
      </c>
      <c r="H48" s="642">
        <v>1600</v>
      </c>
      <c r="I48" s="701">
        <v>205043.61</v>
      </c>
      <c r="J48" s="28">
        <f t="shared" si="0"/>
        <v>7.5593674926031596E-3</v>
      </c>
      <c r="K48" s="28">
        <f t="shared" si="1"/>
        <v>7.8032180568806805E-3</v>
      </c>
      <c r="L48" s="27">
        <v>5370750</v>
      </c>
      <c r="M48" s="24">
        <f t="shared" si="3"/>
        <v>26.193208361869946</v>
      </c>
      <c r="N48" s="275">
        <f t="shared" si="2"/>
        <v>2332.6663587428134</v>
      </c>
    </row>
    <row r="49" spans="5:14" x14ac:dyDescent="0.25">
      <c r="E49" s="25" t="s">
        <v>26</v>
      </c>
      <c r="F49" s="26">
        <v>20845</v>
      </c>
      <c r="G49" s="27">
        <v>1550</v>
      </c>
      <c r="H49" s="642">
        <v>1600</v>
      </c>
      <c r="I49" s="701">
        <v>205043.61</v>
      </c>
      <c r="J49" s="28">
        <f t="shared" si="0"/>
        <v>7.5593674926031596E-3</v>
      </c>
      <c r="K49" s="28">
        <f t="shared" si="1"/>
        <v>7.8032180568806805E-3</v>
      </c>
      <c r="L49" s="27">
        <v>31986652.5</v>
      </c>
      <c r="M49" s="24">
        <f t="shared" si="3"/>
        <v>155.99926522947973</v>
      </c>
      <c r="N49" s="275">
        <f t="shared" si="2"/>
        <v>2488.6656239722929</v>
      </c>
    </row>
    <row r="50" spans="5:14" x14ac:dyDescent="0.25">
      <c r="E50" s="25" t="s">
        <v>27</v>
      </c>
      <c r="F50" s="26">
        <v>21</v>
      </c>
      <c r="G50" s="27">
        <v>1550</v>
      </c>
      <c r="H50" s="642">
        <v>1600</v>
      </c>
      <c r="I50" s="701">
        <v>205043.61</v>
      </c>
      <c r="J50" s="28">
        <f t="shared" si="0"/>
        <v>7.5593674926031596E-3</v>
      </c>
      <c r="K50" s="28">
        <f t="shared" si="1"/>
        <v>7.8032180568806805E-3</v>
      </c>
      <c r="L50" s="27">
        <v>32224.5</v>
      </c>
      <c r="M50" s="24">
        <f t="shared" si="3"/>
        <v>0.15715925017121968</v>
      </c>
      <c r="N50" s="275">
        <f t="shared" si="2"/>
        <v>2488.8227832224643</v>
      </c>
    </row>
    <row r="51" spans="5:14" x14ac:dyDescent="0.25">
      <c r="E51" s="25" t="s">
        <v>31</v>
      </c>
      <c r="F51" s="26">
        <v>3</v>
      </c>
      <c r="G51" s="27">
        <v>1750</v>
      </c>
      <c r="H51" s="642">
        <v>1755</v>
      </c>
      <c r="I51" s="701">
        <v>196032.78</v>
      </c>
      <c r="J51" s="28">
        <f t="shared" si="0"/>
        <v>8.9270784202519597E-3</v>
      </c>
      <c r="K51" s="28">
        <f t="shared" si="1"/>
        <v>8.9525843585955365E-3</v>
      </c>
      <c r="L51" s="27">
        <v>5197.5</v>
      </c>
      <c r="M51" s="24">
        <f t="shared" si="3"/>
        <v>2.6513422908148322E-2</v>
      </c>
      <c r="N51" s="275">
        <f t="shared" si="2"/>
        <v>2488.8492966453723</v>
      </c>
    </row>
    <row r="52" spans="5:14" x14ac:dyDescent="0.25">
      <c r="E52" s="25" t="s">
        <v>32</v>
      </c>
      <c r="F52" s="26">
        <v>160</v>
      </c>
      <c r="G52" s="27">
        <v>1750</v>
      </c>
      <c r="H52" s="642">
        <v>1760</v>
      </c>
      <c r="I52" s="701">
        <v>195844.93</v>
      </c>
      <c r="J52" s="28">
        <f t="shared" si="0"/>
        <v>8.9356410707185537E-3</v>
      </c>
      <c r="K52" s="28">
        <f t="shared" si="1"/>
        <v>8.9867018768369448E-3</v>
      </c>
      <c r="L52" s="27">
        <v>277200</v>
      </c>
      <c r="M52" s="24">
        <f t="shared" si="3"/>
        <v>1.4154055456018189</v>
      </c>
      <c r="N52" s="275">
        <f t="shared" si="2"/>
        <v>2490.2647021909743</v>
      </c>
    </row>
    <row r="53" spans="5:14" x14ac:dyDescent="0.25">
      <c r="E53" s="25" t="s">
        <v>32</v>
      </c>
      <c r="F53" s="26">
        <v>5</v>
      </c>
      <c r="G53" s="27">
        <v>1750</v>
      </c>
      <c r="H53" s="642">
        <v>1760</v>
      </c>
      <c r="I53" s="701">
        <v>195844.93</v>
      </c>
      <c r="J53" s="28">
        <f t="shared" si="0"/>
        <v>8.9356410707185537E-3</v>
      </c>
      <c r="K53" s="28">
        <f t="shared" si="1"/>
        <v>8.9867018768369448E-3</v>
      </c>
      <c r="L53" s="27">
        <v>8662.5</v>
      </c>
      <c r="M53" s="24">
        <f t="shared" si="3"/>
        <v>4.4231423300056839E-2</v>
      </c>
      <c r="N53" s="275">
        <f t="shared" si="2"/>
        <v>2490.3089336142743</v>
      </c>
    </row>
    <row r="54" spans="5:14" x14ac:dyDescent="0.25">
      <c r="E54" s="25" t="s">
        <v>32</v>
      </c>
      <c r="F54" s="26">
        <v>30</v>
      </c>
      <c r="G54" s="27">
        <v>1750</v>
      </c>
      <c r="H54" s="642">
        <v>1760</v>
      </c>
      <c r="I54" s="701">
        <v>195844.93</v>
      </c>
      <c r="J54" s="28">
        <f t="shared" si="0"/>
        <v>8.9356410707185537E-3</v>
      </c>
      <c r="K54" s="28">
        <f t="shared" si="1"/>
        <v>8.9867018768369448E-3</v>
      </c>
      <c r="L54" s="27">
        <v>51975</v>
      </c>
      <c r="M54" s="24">
        <f t="shared" si="3"/>
        <v>0.26538853980034105</v>
      </c>
      <c r="N54" s="275">
        <f t="shared" si="2"/>
        <v>2490.5743221540747</v>
      </c>
    </row>
    <row r="55" spans="5:14" x14ac:dyDescent="0.25">
      <c r="E55" s="25" t="s">
        <v>32</v>
      </c>
      <c r="F55" s="26">
        <v>15</v>
      </c>
      <c r="G55" s="27">
        <v>1750</v>
      </c>
      <c r="H55" s="642">
        <v>1760</v>
      </c>
      <c r="I55" s="701">
        <v>195844.93</v>
      </c>
      <c r="J55" s="28">
        <f t="shared" si="0"/>
        <v>8.9356410707185537E-3</v>
      </c>
      <c r="K55" s="28">
        <f t="shared" si="1"/>
        <v>8.9867018768369448E-3</v>
      </c>
      <c r="L55" s="27">
        <v>25987.5</v>
      </c>
      <c r="M55" s="24">
        <f t="shared" si="3"/>
        <v>0.13269426990017053</v>
      </c>
      <c r="N55" s="275">
        <f t="shared" si="2"/>
        <v>2490.7070164239749</v>
      </c>
    </row>
    <row r="56" spans="5:14" x14ac:dyDescent="0.25">
      <c r="E56" s="25" t="s">
        <v>32</v>
      </c>
      <c r="F56" s="26">
        <v>9790</v>
      </c>
      <c r="G56" s="27">
        <v>1750</v>
      </c>
      <c r="H56" s="642">
        <v>1760</v>
      </c>
      <c r="I56" s="701">
        <v>195844.93</v>
      </c>
      <c r="J56" s="28">
        <f t="shared" si="0"/>
        <v>8.9356410707185537E-3</v>
      </c>
      <c r="K56" s="28">
        <f t="shared" si="1"/>
        <v>8.9867018768369448E-3</v>
      </c>
      <c r="L56" s="27">
        <v>16961175</v>
      </c>
      <c r="M56" s="24">
        <f t="shared" si="3"/>
        <v>86.605126821511291</v>
      </c>
      <c r="N56" s="275">
        <f t="shared" si="2"/>
        <v>2577.3121432454864</v>
      </c>
    </row>
    <row r="57" spans="5:14" x14ac:dyDescent="0.25">
      <c r="E57" s="25" t="s">
        <v>32</v>
      </c>
      <c r="F57" s="26">
        <v>5</v>
      </c>
      <c r="G57" s="27">
        <v>1750</v>
      </c>
      <c r="H57" s="642">
        <v>1760</v>
      </c>
      <c r="I57" s="701">
        <v>195844.93</v>
      </c>
      <c r="J57" s="28">
        <f t="shared" si="0"/>
        <v>8.9356410707185537E-3</v>
      </c>
      <c r="K57" s="28">
        <f t="shared" si="1"/>
        <v>8.9867018768369448E-3</v>
      </c>
      <c r="L57" s="27">
        <v>8662.5</v>
      </c>
      <c r="M57" s="24">
        <f t="shared" si="3"/>
        <v>4.4231423300056839E-2</v>
      </c>
      <c r="N57" s="275">
        <f t="shared" si="2"/>
        <v>2577.3563746687864</v>
      </c>
    </row>
    <row r="58" spans="5:14" x14ac:dyDescent="0.25">
      <c r="E58" s="25" t="s">
        <v>32</v>
      </c>
      <c r="F58" s="26">
        <v>9995</v>
      </c>
      <c r="G58" s="27">
        <v>1750</v>
      </c>
      <c r="H58" s="642">
        <v>1760</v>
      </c>
      <c r="I58" s="701">
        <v>195844.93</v>
      </c>
      <c r="J58" s="28">
        <f t="shared" si="0"/>
        <v>8.9356410707185537E-3</v>
      </c>
      <c r="K58" s="28">
        <f t="shared" si="1"/>
        <v>8.9867018768369448E-3</v>
      </c>
      <c r="L58" s="27">
        <v>17316337.5</v>
      </c>
      <c r="M58" s="24">
        <f t="shared" si="3"/>
        <v>88.418615176813617</v>
      </c>
      <c r="N58" s="275">
        <f t="shared" si="2"/>
        <v>2665.7749898456</v>
      </c>
    </row>
    <row r="59" spans="5:14" x14ac:dyDescent="0.25">
      <c r="E59" s="25" t="s">
        <v>32</v>
      </c>
      <c r="F59" s="26">
        <v>1700</v>
      </c>
      <c r="G59" s="27">
        <v>1750</v>
      </c>
      <c r="H59" s="642">
        <v>1760</v>
      </c>
      <c r="I59" s="701">
        <v>195844.93</v>
      </c>
      <c r="J59" s="28">
        <f t="shared" si="0"/>
        <v>8.9356410707185537E-3</v>
      </c>
      <c r="K59" s="28">
        <f t="shared" si="1"/>
        <v>8.9867018768369448E-3</v>
      </c>
      <c r="L59" s="27">
        <v>2945250</v>
      </c>
      <c r="M59" s="24">
        <f t="shared" si="3"/>
        <v>15.038683922019326</v>
      </c>
      <c r="N59" s="275">
        <f t="shared" si="2"/>
        <v>2680.8136737676191</v>
      </c>
    </row>
    <row r="60" spans="5:14" x14ac:dyDescent="0.25">
      <c r="E60" s="25" t="s">
        <v>32</v>
      </c>
      <c r="F60" s="26">
        <v>218</v>
      </c>
      <c r="G60" s="27">
        <v>1750</v>
      </c>
      <c r="H60" s="642">
        <v>1760</v>
      </c>
      <c r="I60" s="701">
        <v>195844.93</v>
      </c>
      <c r="J60" s="28">
        <f t="shared" si="0"/>
        <v>8.9356410707185537E-3</v>
      </c>
      <c r="K60" s="28">
        <f t="shared" si="1"/>
        <v>8.9867018768369448E-3</v>
      </c>
      <c r="L60" s="27">
        <v>377685</v>
      </c>
      <c r="M60" s="24">
        <f t="shared" si="3"/>
        <v>1.928490055882478</v>
      </c>
      <c r="N60" s="275">
        <f t="shared" si="2"/>
        <v>2682.7421638235014</v>
      </c>
    </row>
    <row r="61" spans="5:14" x14ac:dyDescent="0.25">
      <c r="E61" s="25" t="s">
        <v>32</v>
      </c>
      <c r="F61" s="26">
        <v>8082</v>
      </c>
      <c r="G61" s="27">
        <v>1750</v>
      </c>
      <c r="H61" s="642">
        <v>1760</v>
      </c>
      <c r="I61" s="701">
        <v>195844.93</v>
      </c>
      <c r="J61" s="28">
        <f t="shared" si="0"/>
        <v>8.9356410707185537E-3</v>
      </c>
      <c r="K61" s="28">
        <f t="shared" si="1"/>
        <v>8.9867018768369448E-3</v>
      </c>
      <c r="L61" s="27">
        <v>14002065</v>
      </c>
      <c r="M61" s="24">
        <f t="shared" si="3"/>
        <v>71.49567262221187</v>
      </c>
      <c r="N61" s="275">
        <f t="shared" si="2"/>
        <v>2754.2378364457131</v>
      </c>
    </row>
    <row r="62" spans="5:14" x14ac:dyDescent="0.25">
      <c r="E62" s="25" t="s">
        <v>32</v>
      </c>
      <c r="F62" s="26">
        <v>10</v>
      </c>
      <c r="G62" s="27">
        <v>1750</v>
      </c>
      <c r="H62" s="642">
        <v>1760</v>
      </c>
      <c r="I62" s="701">
        <v>195844.93</v>
      </c>
      <c r="J62" s="28">
        <f t="shared" si="0"/>
        <v>8.9356410707185537E-3</v>
      </c>
      <c r="K62" s="28">
        <f t="shared" si="1"/>
        <v>8.9867018768369448E-3</v>
      </c>
      <c r="L62" s="27">
        <v>17325</v>
      </c>
      <c r="M62" s="24">
        <f t="shared" si="3"/>
        <v>8.8462846600113679E-2</v>
      </c>
      <c r="N62" s="275">
        <f t="shared" si="2"/>
        <v>2754.3262992923133</v>
      </c>
    </row>
    <row r="63" spans="5:14" x14ac:dyDescent="0.25">
      <c r="E63" s="25" t="s">
        <v>32</v>
      </c>
      <c r="F63" s="26">
        <v>4002</v>
      </c>
      <c r="G63" s="27">
        <v>1750</v>
      </c>
      <c r="H63" s="642">
        <v>1760</v>
      </c>
      <c r="I63" s="701">
        <v>195844.93</v>
      </c>
      <c r="J63" s="28">
        <f t="shared" si="0"/>
        <v>8.9356410707185537E-3</v>
      </c>
      <c r="K63" s="28">
        <f t="shared" si="1"/>
        <v>8.9867018768369448E-3</v>
      </c>
      <c r="L63" s="27">
        <v>6933465</v>
      </c>
      <c r="M63" s="24">
        <f t="shared" si="3"/>
        <v>35.402831209365495</v>
      </c>
      <c r="N63" s="275">
        <f t="shared" si="2"/>
        <v>2789.7291305016788</v>
      </c>
    </row>
    <row r="64" spans="5:14" x14ac:dyDescent="0.25">
      <c r="E64" s="25" t="s">
        <v>32</v>
      </c>
      <c r="F64" s="26">
        <v>195</v>
      </c>
      <c r="G64" s="27">
        <v>1750</v>
      </c>
      <c r="H64" s="642">
        <v>1760</v>
      </c>
      <c r="I64" s="701">
        <v>195844.93</v>
      </c>
      <c r="J64" s="28">
        <f t="shared" si="0"/>
        <v>8.9356410707185537E-3</v>
      </c>
      <c r="K64" s="28">
        <f t="shared" si="1"/>
        <v>8.9867018768369448E-3</v>
      </c>
      <c r="L64" s="27">
        <v>337837.5</v>
      </c>
      <c r="M64" s="24">
        <f t="shared" si="3"/>
        <v>1.7250255087022166</v>
      </c>
      <c r="N64" s="275">
        <f t="shared" si="2"/>
        <v>2791.4541560103812</v>
      </c>
    </row>
    <row r="65" spans="5:14" x14ac:dyDescent="0.25">
      <c r="E65" s="25" t="s">
        <v>32</v>
      </c>
      <c r="F65" s="26">
        <v>338</v>
      </c>
      <c r="G65" s="27">
        <v>1750</v>
      </c>
      <c r="H65" s="642">
        <v>1760</v>
      </c>
      <c r="I65" s="701">
        <v>195844.93</v>
      </c>
      <c r="J65" s="28">
        <f t="shared" si="0"/>
        <v>8.9356410707185537E-3</v>
      </c>
      <c r="K65" s="28">
        <f t="shared" si="1"/>
        <v>8.9867018768369448E-3</v>
      </c>
      <c r="L65" s="27">
        <v>585585</v>
      </c>
      <c r="M65" s="24">
        <f t="shared" si="3"/>
        <v>2.990044215083842</v>
      </c>
      <c r="N65" s="275">
        <f t="shared" si="2"/>
        <v>2794.444200225465</v>
      </c>
    </row>
    <row r="66" spans="5:14" x14ac:dyDescent="0.25">
      <c r="E66" s="25" t="s">
        <v>32</v>
      </c>
      <c r="F66" s="26">
        <v>1194</v>
      </c>
      <c r="G66" s="27">
        <v>1750</v>
      </c>
      <c r="H66" s="642">
        <v>1760</v>
      </c>
      <c r="I66" s="701">
        <v>195844.93</v>
      </c>
      <c r="J66" s="28">
        <f t="shared" ref="J66:J129" si="4">G66/I66</f>
        <v>8.9356410707185537E-3</v>
      </c>
      <c r="K66" s="28">
        <f t="shared" si="1"/>
        <v>8.9867018768369448E-3</v>
      </c>
      <c r="L66" s="27">
        <v>2068605</v>
      </c>
      <c r="M66" s="24">
        <f t="shared" si="3"/>
        <v>10.562463884053573</v>
      </c>
      <c r="N66" s="275">
        <f t="shared" si="2"/>
        <v>2805.0066641095186</v>
      </c>
    </row>
    <row r="67" spans="5:14" x14ac:dyDescent="0.25">
      <c r="E67" s="25" t="s">
        <v>32</v>
      </c>
      <c r="F67" s="26">
        <v>266</v>
      </c>
      <c r="G67" s="27">
        <v>1750</v>
      </c>
      <c r="H67" s="642">
        <v>1760</v>
      </c>
      <c r="I67" s="701">
        <v>195844.93</v>
      </c>
      <c r="J67" s="28">
        <f t="shared" si="4"/>
        <v>8.9356410707185537E-3</v>
      </c>
      <c r="K67" s="28">
        <f t="shared" ref="K67:K130" si="5">H67/I67</f>
        <v>8.9867018768369448E-3</v>
      </c>
      <c r="L67" s="27">
        <v>460845</v>
      </c>
      <c r="M67" s="24">
        <f t="shared" si="3"/>
        <v>2.3531117195630236</v>
      </c>
      <c r="N67" s="275">
        <f t="shared" si="2"/>
        <v>2807.3597758290816</v>
      </c>
    </row>
    <row r="68" spans="5:14" x14ac:dyDescent="0.25">
      <c r="E68" s="25" t="s">
        <v>32</v>
      </c>
      <c r="F68" s="26">
        <v>13995</v>
      </c>
      <c r="G68" s="27">
        <v>1750</v>
      </c>
      <c r="H68" s="642">
        <v>1760</v>
      </c>
      <c r="I68" s="701">
        <v>195844.93</v>
      </c>
      <c r="J68" s="28">
        <f t="shared" si="4"/>
        <v>8.9356410707185537E-3</v>
      </c>
      <c r="K68" s="28">
        <f t="shared" si="5"/>
        <v>8.9867018768369448E-3</v>
      </c>
      <c r="L68" s="27">
        <v>24246337.5</v>
      </c>
      <c r="M68" s="24">
        <f t="shared" si="3"/>
        <v>123.80375381685909</v>
      </c>
      <c r="N68" s="275">
        <f t="shared" ref="N68:N131" si="6">N67+M68</f>
        <v>2931.1635296459408</v>
      </c>
    </row>
    <row r="69" spans="5:14" x14ac:dyDescent="0.25">
      <c r="E69" s="25" t="s">
        <v>33</v>
      </c>
      <c r="F69" s="26">
        <v>300</v>
      </c>
      <c r="G69" s="27">
        <v>1755</v>
      </c>
      <c r="H69" s="642">
        <v>1810</v>
      </c>
      <c r="I69" s="701">
        <v>195405.03</v>
      </c>
      <c r="J69" s="28">
        <f t="shared" si="4"/>
        <v>8.9813450554471399E-3</v>
      </c>
      <c r="K69" s="28">
        <f t="shared" si="5"/>
        <v>9.262811709606451E-3</v>
      </c>
      <c r="L69" s="27">
        <v>521235</v>
      </c>
      <c r="M69" s="24">
        <f t="shared" si="3"/>
        <v>2.6674594814678003</v>
      </c>
      <c r="N69" s="275">
        <f t="shared" si="6"/>
        <v>2933.8309891274084</v>
      </c>
    </row>
    <row r="70" spans="5:14" x14ac:dyDescent="0.25">
      <c r="E70" s="25" t="s">
        <v>33</v>
      </c>
      <c r="F70" s="26">
        <v>820</v>
      </c>
      <c r="G70" s="27">
        <v>1755</v>
      </c>
      <c r="H70" s="642">
        <v>1810</v>
      </c>
      <c r="I70" s="701">
        <v>195405.03</v>
      </c>
      <c r="J70" s="28">
        <f t="shared" si="4"/>
        <v>8.9813450554471399E-3</v>
      </c>
      <c r="K70" s="28">
        <f t="shared" si="5"/>
        <v>9.262811709606451E-3</v>
      </c>
      <c r="L70" s="27">
        <v>1424709</v>
      </c>
      <c r="M70" s="24">
        <f t="shared" si="3"/>
        <v>7.2910559160119881</v>
      </c>
      <c r="N70" s="275">
        <f t="shared" si="6"/>
        <v>2941.1220450434203</v>
      </c>
    </row>
    <row r="71" spans="5:14" x14ac:dyDescent="0.25">
      <c r="E71" s="25" t="s">
        <v>33</v>
      </c>
      <c r="F71" s="26">
        <v>8880</v>
      </c>
      <c r="G71" s="27">
        <v>1755</v>
      </c>
      <c r="H71" s="642">
        <v>1810</v>
      </c>
      <c r="I71" s="701">
        <v>195405.03</v>
      </c>
      <c r="J71" s="28">
        <f t="shared" si="4"/>
        <v>8.9813450554471399E-3</v>
      </c>
      <c r="K71" s="28">
        <f t="shared" si="5"/>
        <v>9.262811709606451E-3</v>
      </c>
      <c r="L71" s="27">
        <v>15428556</v>
      </c>
      <c r="M71" s="24">
        <f t="shared" si="3"/>
        <v>78.956800651446898</v>
      </c>
      <c r="N71" s="275">
        <f t="shared" si="6"/>
        <v>3020.0788456948671</v>
      </c>
    </row>
    <row r="72" spans="5:14" x14ac:dyDescent="0.25">
      <c r="E72" s="25" t="s">
        <v>110</v>
      </c>
      <c r="F72" s="26">
        <v>12410</v>
      </c>
      <c r="G72" s="27">
        <v>1700</v>
      </c>
      <c r="H72" s="642">
        <v>1890</v>
      </c>
      <c r="I72" s="701">
        <v>195003.91</v>
      </c>
      <c r="J72" s="28">
        <f t="shared" si="4"/>
        <v>8.7177739154050814E-3</v>
      </c>
      <c r="K72" s="28">
        <f t="shared" si="5"/>
        <v>9.6921133530091779E-3</v>
      </c>
      <c r="L72" s="27">
        <v>20864933</v>
      </c>
      <c r="M72" s="24">
        <f t="shared" si="3"/>
        <v>106.9975109729851</v>
      </c>
      <c r="N72" s="275">
        <f t="shared" si="6"/>
        <v>3127.0763566678525</v>
      </c>
    </row>
    <row r="73" spans="5:14" x14ac:dyDescent="0.25">
      <c r="E73" s="25" t="s">
        <v>110</v>
      </c>
      <c r="F73" s="26">
        <v>10</v>
      </c>
      <c r="G73" s="27">
        <v>1700</v>
      </c>
      <c r="H73" s="642">
        <v>1890</v>
      </c>
      <c r="I73" s="701">
        <v>195003.91</v>
      </c>
      <c r="J73" s="28">
        <f t="shared" si="4"/>
        <v>8.7177739154050814E-3</v>
      </c>
      <c r="K73" s="28">
        <f t="shared" si="5"/>
        <v>9.6921133530091779E-3</v>
      </c>
      <c r="L73" s="27">
        <v>16780</v>
      </c>
      <c r="M73" s="24">
        <f t="shared" si="3"/>
        <v>8.6049556647351325E-2</v>
      </c>
      <c r="N73" s="275">
        <f t="shared" si="6"/>
        <v>3127.1624062244996</v>
      </c>
    </row>
    <row r="74" spans="5:14" x14ac:dyDescent="0.25">
      <c r="E74" s="25" t="s">
        <v>110</v>
      </c>
      <c r="F74" s="26">
        <v>33</v>
      </c>
      <c r="G74" s="27">
        <v>1700</v>
      </c>
      <c r="H74" s="642">
        <v>1890</v>
      </c>
      <c r="I74" s="701">
        <v>195003.91</v>
      </c>
      <c r="J74" s="28">
        <f t="shared" si="4"/>
        <v>8.7177739154050814E-3</v>
      </c>
      <c r="K74" s="28">
        <f t="shared" si="5"/>
        <v>9.6921133530091779E-3</v>
      </c>
      <c r="L74" s="27">
        <v>55482.9</v>
      </c>
      <c r="M74" s="24">
        <f t="shared" si="3"/>
        <v>0.28452198727707562</v>
      </c>
      <c r="N74" s="275">
        <f t="shared" si="6"/>
        <v>3127.4469282117766</v>
      </c>
    </row>
    <row r="75" spans="5:14" x14ac:dyDescent="0.25">
      <c r="E75" s="25" t="s">
        <v>110</v>
      </c>
      <c r="F75" s="26">
        <v>3</v>
      </c>
      <c r="G75" s="27">
        <v>1700</v>
      </c>
      <c r="H75" s="642">
        <v>1890</v>
      </c>
      <c r="I75" s="701">
        <v>195003.91</v>
      </c>
      <c r="J75" s="28">
        <f t="shared" si="4"/>
        <v>8.7177739154050814E-3</v>
      </c>
      <c r="K75" s="28">
        <f t="shared" si="5"/>
        <v>9.6921133530091779E-3</v>
      </c>
      <c r="L75" s="27">
        <v>4999</v>
      </c>
      <c r="M75" s="24">
        <f t="shared" si="3"/>
        <v>2.5635383413594115E-2</v>
      </c>
      <c r="N75" s="275">
        <f t="shared" si="6"/>
        <v>3127.47256359519</v>
      </c>
    </row>
    <row r="76" spans="5:14" x14ac:dyDescent="0.25">
      <c r="E76" s="25" t="s">
        <v>110</v>
      </c>
      <c r="F76" s="26">
        <v>5438</v>
      </c>
      <c r="G76" s="27">
        <v>1700</v>
      </c>
      <c r="H76" s="642">
        <v>1890</v>
      </c>
      <c r="I76" s="701">
        <v>195003.91</v>
      </c>
      <c r="J76" s="28">
        <f t="shared" si="4"/>
        <v>8.7177739154050814E-3</v>
      </c>
      <c r="K76" s="28">
        <f t="shared" si="5"/>
        <v>9.6921133530091779E-3</v>
      </c>
      <c r="L76" s="27">
        <v>9142909.4000000004</v>
      </c>
      <c r="M76" s="24">
        <f t="shared" si="3"/>
        <v>46.885774751901131</v>
      </c>
      <c r="N76" s="275">
        <f t="shared" si="6"/>
        <v>3174.3583383470909</v>
      </c>
    </row>
    <row r="77" spans="5:14" x14ac:dyDescent="0.25">
      <c r="E77" s="25" t="s">
        <v>110</v>
      </c>
      <c r="F77" s="26">
        <v>2106</v>
      </c>
      <c r="G77" s="27">
        <v>1700</v>
      </c>
      <c r="H77" s="642">
        <v>1890</v>
      </c>
      <c r="I77" s="701">
        <v>195003.91</v>
      </c>
      <c r="J77" s="28">
        <f t="shared" si="4"/>
        <v>8.7177739154050814E-3</v>
      </c>
      <c r="K77" s="28">
        <f t="shared" si="5"/>
        <v>9.6921133530091779E-3</v>
      </c>
      <c r="L77" s="27">
        <v>3540817.8</v>
      </c>
      <c r="M77" s="24">
        <f t="shared" si="3"/>
        <v>18.157675915318826</v>
      </c>
      <c r="N77" s="275">
        <f t="shared" si="6"/>
        <v>3192.51601426241</v>
      </c>
    </row>
    <row r="78" spans="5:14" x14ac:dyDescent="0.25">
      <c r="E78" s="25" t="s">
        <v>110</v>
      </c>
      <c r="F78" s="26">
        <v>454</v>
      </c>
      <c r="G78" s="27">
        <v>1700</v>
      </c>
      <c r="H78" s="642">
        <v>1890</v>
      </c>
      <c r="I78" s="701">
        <v>195003.91</v>
      </c>
      <c r="J78" s="28">
        <f t="shared" si="4"/>
        <v>8.7177739154050814E-3</v>
      </c>
      <c r="K78" s="28">
        <f t="shared" si="5"/>
        <v>9.6921133530091779E-3</v>
      </c>
      <c r="L78" s="27">
        <v>763310.2</v>
      </c>
      <c r="M78" s="24">
        <f t="shared" si="3"/>
        <v>3.9143327946603734</v>
      </c>
      <c r="N78" s="275">
        <f t="shared" si="6"/>
        <v>3196.4303470570703</v>
      </c>
    </row>
    <row r="79" spans="5:14" x14ac:dyDescent="0.25">
      <c r="E79" s="25" t="s">
        <v>110</v>
      </c>
      <c r="F79" s="26">
        <v>9546</v>
      </c>
      <c r="G79" s="27">
        <v>1700</v>
      </c>
      <c r="H79" s="642">
        <v>1890</v>
      </c>
      <c r="I79" s="701">
        <v>195003.91</v>
      </c>
      <c r="J79" s="28">
        <f t="shared" si="4"/>
        <v>8.7177739154050814E-3</v>
      </c>
      <c r="K79" s="28">
        <f t="shared" si="5"/>
        <v>9.6921133530091779E-3</v>
      </c>
      <c r="L79" s="27">
        <v>16049689.800000001</v>
      </c>
      <c r="M79" s="24">
        <f t="shared" si="3"/>
        <v>82.304451228695882</v>
      </c>
      <c r="N79" s="275">
        <f t="shared" si="6"/>
        <v>3278.7347982857664</v>
      </c>
    </row>
    <row r="80" spans="5:14" x14ac:dyDescent="0.25">
      <c r="E80" s="25" t="s">
        <v>110</v>
      </c>
      <c r="F80" s="26">
        <v>213</v>
      </c>
      <c r="G80" s="27">
        <v>1745</v>
      </c>
      <c r="H80" s="642">
        <v>1890</v>
      </c>
      <c r="I80" s="701">
        <v>195003.91</v>
      </c>
      <c r="J80" s="28">
        <f t="shared" si="4"/>
        <v>8.9485385190481558E-3</v>
      </c>
      <c r="K80" s="28">
        <f t="shared" si="5"/>
        <v>9.6921133530091779E-3</v>
      </c>
      <c r="L80" s="27">
        <v>367596.46500000003</v>
      </c>
      <c r="M80" s="24">
        <f t="shared" si="3"/>
        <v>1.8850722788071277</v>
      </c>
      <c r="N80" s="275">
        <f t="shared" si="6"/>
        <v>3280.6198705645734</v>
      </c>
    </row>
    <row r="81" spans="5:14" x14ac:dyDescent="0.25">
      <c r="E81" s="25" t="s">
        <v>110</v>
      </c>
      <c r="F81" s="26">
        <v>16</v>
      </c>
      <c r="G81" s="27">
        <v>1745</v>
      </c>
      <c r="H81" s="642">
        <v>1890</v>
      </c>
      <c r="I81" s="701">
        <v>195003.91</v>
      </c>
      <c r="J81" s="28">
        <f t="shared" si="4"/>
        <v>8.9485385190481558E-3</v>
      </c>
      <c r="K81" s="28">
        <f t="shared" si="5"/>
        <v>9.6921133530091779E-3</v>
      </c>
      <c r="L81" s="27">
        <v>27590.799999999999</v>
      </c>
      <c r="M81" s="24">
        <f t="shared" ref="M81:M144" si="7">L81/I81</f>
        <v>0.14148844502656382</v>
      </c>
      <c r="N81" s="275">
        <f t="shared" si="6"/>
        <v>3280.7613590095998</v>
      </c>
    </row>
    <row r="82" spans="5:14" x14ac:dyDescent="0.25">
      <c r="E82" s="25" t="s">
        <v>110</v>
      </c>
      <c r="F82" s="26">
        <v>32</v>
      </c>
      <c r="G82" s="27">
        <v>1745</v>
      </c>
      <c r="H82" s="642">
        <v>1890</v>
      </c>
      <c r="I82" s="701">
        <v>195003.91</v>
      </c>
      <c r="J82" s="28">
        <f t="shared" si="4"/>
        <v>8.9485385190481558E-3</v>
      </c>
      <c r="K82" s="28">
        <f t="shared" si="5"/>
        <v>9.6921133530091779E-3</v>
      </c>
      <c r="L82" s="27">
        <v>55225.760000000002</v>
      </c>
      <c r="M82" s="24">
        <f t="shared" si="7"/>
        <v>0.28320334705083605</v>
      </c>
      <c r="N82" s="275">
        <f t="shared" si="6"/>
        <v>3281.0445623566507</v>
      </c>
    </row>
    <row r="83" spans="5:14" x14ac:dyDescent="0.25">
      <c r="E83" s="25" t="s">
        <v>110</v>
      </c>
      <c r="F83" s="26">
        <v>172</v>
      </c>
      <c r="G83" s="27">
        <v>1745</v>
      </c>
      <c r="H83" s="642">
        <v>1890</v>
      </c>
      <c r="I83" s="701">
        <v>195003.91</v>
      </c>
      <c r="J83" s="28">
        <f t="shared" si="4"/>
        <v>8.9485385190481558E-3</v>
      </c>
      <c r="K83" s="28">
        <f t="shared" si="5"/>
        <v>9.6921133530091779E-3</v>
      </c>
      <c r="L83" s="27">
        <v>296838.45999999996</v>
      </c>
      <c r="M83" s="24">
        <f t="shared" si="7"/>
        <v>1.5222179903982436</v>
      </c>
      <c r="N83" s="275">
        <f t="shared" si="6"/>
        <v>3282.5667803470487</v>
      </c>
    </row>
    <row r="84" spans="5:14" x14ac:dyDescent="0.25">
      <c r="E84" s="25" t="s">
        <v>110</v>
      </c>
      <c r="F84" s="26">
        <v>53</v>
      </c>
      <c r="G84" s="27">
        <v>1745</v>
      </c>
      <c r="H84" s="642">
        <v>1890</v>
      </c>
      <c r="I84" s="701">
        <v>195003.91</v>
      </c>
      <c r="J84" s="28">
        <f t="shared" si="4"/>
        <v>8.9485385190481558E-3</v>
      </c>
      <c r="K84" s="28">
        <f t="shared" si="5"/>
        <v>9.6921133530091779E-3</v>
      </c>
      <c r="L84" s="27">
        <v>91467.664999999994</v>
      </c>
      <c r="M84" s="24">
        <f t="shared" si="7"/>
        <v>0.46905554355294715</v>
      </c>
      <c r="N84" s="275">
        <f t="shared" si="6"/>
        <v>3283.0358358906019</v>
      </c>
    </row>
    <row r="85" spans="5:14" x14ac:dyDescent="0.25">
      <c r="E85" s="25" t="s">
        <v>110</v>
      </c>
      <c r="F85" s="26">
        <v>4514</v>
      </c>
      <c r="G85" s="27">
        <v>1745</v>
      </c>
      <c r="H85" s="642">
        <v>1890</v>
      </c>
      <c r="I85" s="701">
        <v>195003.91</v>
      </c>
      <c r="J85" s="28">
        <f t="shared" si="4"/>
        <v>8.9485385190481558E-3</v>
      </c>
      <c r="K85" s="28">
        <f t="shared" si="5"/>
        <v>9.6921133530091779E-3</v>
      </c>
      <c r="L85" s="27">
        <v>7790283.7699999996</v>
      </c>
      <c r="M85" s="24">
        <f t="shared" si="7"/>
        <v>39.949372143358559</v>
      </c>
      <c r="N85" s="275">
        <f t="shared" si="6"/>
        <v>3322.9852080339606</v>
      </c>
    </row>
    <row r="86" spans="5:14" x14ac:dyDescent="0.25">
      <c r="E86" s="25" t="s">
        <v>110</v>
      </c>
      <c r="F86" s="26">
        <v>2486</v>
      </c>
      <c r="G86" s="27">
        <v>1745</v>
      </c>
      <c r="H86" s="642">
        <v>1890</v>
      </c>
      <c r="I86" s="701">
        <v>195003.91</v>
      </c>
      <c r="J86" s="28">
        <f t="shared" si="4"/>
        <v>8.9485385190481558E-3</v>
      </c>
      <c r="K86" s="28">
        <f t="shared" si="5"/>
        <v>9.6921133530091779E-3</v>
      </c>
      <c r="L86" s="27">
        <v>4290351.2299999995</v>
      </c>
      <c r="M86" s="24">
        <f t="shared" si="7"/>
        <v>22.001360024011824</v>
      </c>
      <c r="N86" s="275">
        <f t="shared" si="6"/>
        <v>3344.9865680579724</v>
      </c>
    </row>
    <row r="87" spans="5:14" x14ac:dyDescent="0.25">
      <c r="E87" s="25" t="s">
        <v>110</v>
      </c>
      <c r="F87" s="26">
        <v>3087</v>
      </c>
      <c r="G87" s="27">
        <v>1745</v>
      </c>
      <c r="H87" s="642">
        <v>1890</v>
      </c>
      <c r="I87" s="701">
        <v>195003.91</v>
      </c>
      <c r="J87" s="28">
        <f t="shared" si="4"/>
        <v>8.9485385190481558E-3</v>
      </c>
      <c r="K87" s="28">
        <f t="shared" si="5"/>
        <v>9.6921133530091779E-3</v>
      </c>
      <c r="L87" s="27">
        <v>5327560.0349999992</v>
      </c>
      <c r="M87" s="24">
        <f t="shared" si="7"/>
        <v>27.320272885810336</v>
      </c>
      <c r="N87" s="275">
        <f t="shared" si="6"/>
        <v>3372.3068409437828</v>
      </c>
    </row>
    <row r="88" spans="5:14" x14ac:dyDescent="0.25">
      <c r="E88" s="25" t="s">
        <v>110</v>
      </c>
      <c r="F88" s="26">
        <v>4427</v>
      </c>
      <c r="G88" s="27">
        <v>1745</v>
      </c>
      <c r="H88" s="642">
        <v>1890</v>
      </c>
      <c r="I88" s="701">
        <v>195003.91</v>
      </c>
      <c r="J88" s="28">
        <f t="shared" si="4"/>
        <v>8.9485385190481558E-3</v>
      </c>
      <c r="K88" s="28">
        <f t="shared" si="5"/>
        <v>9.6921133530091779E-3</v>
      </c>
      <c r="L88" s="27">
        <v>7640138.7350000003</v>
      </c>
      <c r="M88" s="24">
        <f t="shared" si="7"/>
        <v>39.179413043564104</v>
      </c>
      <c r="N88" s="275">
        <f t="shared" si="6"/>
        <v>3411.486253987347</v>
      </c>
    </row>
    <row r="89" spans="5:14" x14ac:dyDescent="0.25">
      <c r="E89" s="25" t="s">
        <v>110</v>
      </c>
      <c r="F89" s="26">
        <v>10000</v>
      </c>
      <c r="G89" s="27">
        <v>1745</v>
      </c>
      <c r="H89" s="642">
        <v>1890</v>
      </c>
      <c r="I89" s="701">
        <v>195003.91</v>
      </c>
      <c r="J89" s="28">
        <f t="shared" si="4"/>
        <v>8.9485385190481558E-3</v>
      </c>
      <c r="K89" s="28">
        <f t="shared" si="5"/>
        <v>9.6921133530091779E-3</v>
      </c>
      <c r="L89" s="27">
        <v>17258050</v>
      </c>
      <c r="M89" s="24">
        <f t="shared" si="7"/>
        <v>88.501045953386267</v>
      </c>
      <c r="N89" s="275">
        <f t="shared" si="6"/>
        <v>3499.9872999407335</v>
      </c>
    </row>
    <row r="90" spans="5:14" x14ac:dyDescent="0.25">
      <c r="E90" s="25" t="s">
        <v>36</v>
      </c>
      <c r="F90" s="26">
        <v>2735</v>
      </c>
      <c r="G90" s="27">
        <v>1850</v>
      </c>
      <c r="H90" s="642">
        <v>1869</v>
      </c>
      <c r="I90" s="701">
        <v>260513.11</v>
      </c>
      <c r="J90" s="28">
        <f t="shared" si="4"/>
        <v>7.1013700615681109E-3</v>
      </c>
      <c r="K90" s="28">
        <f t="shared" si="5"/>
        <v>7.1743030513896217E-3</v>
      </c>
      <c r="L90" s="27">
        <v>5004092.75</v>
      </c>
      <c r="M90" s="24">
        <f t="shared" si="7"/>
        <v>19.208602400086509</v>
      </c>
      <c r="N90" s="275">
        <f t="shared" si="6"/>
        <v>3519.1959023408199</v>
      </c>
    </row>
    <row r="91" spans="5:14" x14ac:dyDescent="0.25">
      <c r="E91" s="25" t="s">
        <v>36</v>
      </c>
      <c r="F91" s="26">
        <v>13</v>
      </c>
      <c r="G91" s="27">
        <v>1850</v>
      </c>
      <c r="H91" s="642">
        <v>1869</v>
      </c>
      <c r="I91" s="701">
        <v>260513.11</v>
      </c>
      <c r="J91" s="28">
        <f t="shared" si="4"/>
        <v>7.1013700615681109E-3</v>
      </c>
      <c r="K91" s="28">
        <f t="shared" si="5"/>
        <v>7.1743030513896217E-3</v>
      </c>
      <c r="L91" s="27">
        <v>23759.5</v>
      </c>
      <c r="M91" s="24">
        <f t="shared" si="7"/>
        <v>9.1202703771798663E-2</v>
      </c>
      <c r="N91" s="275">
        <f t="shared" si="6"/>
        <v>3519.2871050445915</v>
      </c>
    </row>
    <row r="92" spans="5:14" x14ac:dyDescent="0.25">
      <c r="E92" s="25" t="s">
        <v>36</v>
      </c>
      <c r="F92" s="26">
        <v>254</v>
      </c>
      <c r="G92" s="27">
        <v>1850</v>
      </c>
      <c r="H92" s="642">
        <v>1869</v>
      </c>
      <c r="I92" s="701">
        <v>260513.11</v>
      </c>
      <c r="J92" s="28">
        <f t="shared" si="4"/>
        <v>7.1013700615681109E-3</v>
      </c>
      <c r="K92" s="28">
        <f t="shared" si="5"/>
        <v>7.1743030513896217E-3</v>
      </c>
      <c r="L92" s="27">
        <v>464731.1</v>
      </c>
      <c r="M92" s="24">
        <f t="shared" si="7"/>
        <v>1.7839067676862788</v>
      </c>
      <c r="N92" s="275">
        <f t="shared" si="6"/>
        <v>3521.0710118122779</v>
      </c>
    </row>
    <row r="93" spans="5:14" x14ac:dyDescent="0.25">
      <c r="E93" s="25" t="s">
        <v>36</v>
      </c>
      <c r="F93" s="26">
        <v>779</v>
      </c>
      <c r="G93" s="27">
        <v>1850</v>
      </c>
      <c r="H93" s="642">
        <v>1869</v>
      </c>
      <c r="I93" s="701">
        <v>260513.11</v>
      </c>
      <c r="J93" s="28">
        <f t="shared" si="4"/>
        <v>7.1013700615681109E-3</v>
      </c>
      <c r="K93" s="28">
        <f t="shared" si="5"/>
        <v>7.1743030513896217E-3</v>
      </c>
      <c r="L93" s="27">
        <v>1425297.35</v>
      </c>
      <c r="M93" s="24">
        <f t="shared" si="7"/>
        <v>5.4711156379039814</v>
      </c>
      <c r="N93" s="275">
        <f t="shared" si="6"/>
        <v>3526.5421274501819</v>
      </c>
    </row>
    <row r="94" spans="5:14" x14ac:dyDescent="0.25">
      <c r="E94" s="25" t="s">
        <v>36</v>
      </c>
      <c r="F94" s="26">
        <v>10</v>
      </c>
      <c r="G94" s="27">
        <v>1850</v>
      </c>
      <c r="H94" s="642">
        <v>1869</v>
      </c>
      <c r="I94" s="701">
        <v>260513.11</v>
      </c>
      <c r="J94" s="28">
        <f t="shared" si="4"/>
        <v>7.1013700615681109E-3</v>
      </c>
      <c r="K94" s="28">
        <f t="shared" si="5"/>
        <v>7.1743030513896217E-3</v>
      </c>
      <c r="L94" s="27">
        <v>18265</v>
      </c>
      <c r="M94" s="24">
        <f t="shared" si="7"/>
        <v>7.0111634688941382E-2</v>
      </c>
      <c r="N94" s="275">
        <f t="shared" si="6"/>
        <v>3526.6122390848709</v>
      </c>
    </row>
    <row r="95" spans="5:14" x14ac:dyDescent="0.25">
      <c r="E95" s="25" t="s">
        <v>36</v>
      </c>
      <c r="F95" s="26">
        <v>50</v>
      </c>
      <c r="G95" s="27">
        <v>1850</v>
      </c>
      <c r="H95" s="642">
        <v>1869</v>
      </c>
      <c r="I95" s="701">
        <v>260513.11</v>
      </c>
      <c r="J95" s="28">
        <f t="shared" si="4"/>
        <v>7.1013700615681109E-3</v>
      </c>
      <c r="K95" s="28">
        <f t="shared" si="5"/>
        <v>7.1743030513896217E-3</v>
      </c>
      <c r="L95" s="27">
        <v>91482.5</v>
      </c>
      <c r="M95" s="24">
        <f t="shared" si="7"/>
        <v>0.35116274954454307</v>
      </c>
      <c r="N95" s="275">
        <f t="shared" si="6"/>
        <v>3526.9634018344154</v>
      </c>
    </row>
    <row r="96" spans="5:14" x14ac:dyDescent="0.25">
      <c r="E96" s="25" t="s">
        <v>36</v>
      </c>
      <c r="F96" s="26">
        <v>20</v>
      </c>
      <c r="G96" s="27">
        <v>1850</v>
      </c>
      <c r="H96" s="642">
        <v>1869</v>
      </c>
      <c r="I96" s="701">
        <v>260513.11</v>
      </c>
      <c r="J96" s="28">
        <f t="shared" si="4"/>
        <v>7.1013700615681109E-3</v>
      </c>
      <c r="K96" s="28">
        <f t="shared" si="5"/>
        <v>7.1743030513896217E-3</v>
      </c>
      <c r="L96" s="27">
        <v>36580</v>
      </c>
      <c r="M96" s="24">
        <f t="shared" si="7"/>
        <v>0.14041519829846569</v>
      </c>
      <c r="N96" s="275">
        <f t="shared" si="6"/>
        <v>3527.1038170327138</v>
      </c>
    </row>
    <row r="97" spans="5:14" x14ac:dyDescent="0.25">
      <c r="E97" s="25" t="s">
        <v>36</v>
      </c>
      <c r="F97" s="26">
        <v>2</v>
      </c>
      <c r="G97" s="27">
        <v>1850</v>
      </c>
      <c r="H97" s="642">
        <v>1869</v>
      </c>
      <c r="I97" s="701">
        <v>260513.11</v>
      </c>
      <c r="J97" s="28">
        <f t="shared" si="4"/>
        <v>7.1013700615681109E-3</v>
      </c>
      <c r="K97" s="28">
        <f t="shared" si="5"/>
        <v>7.1743030513896217E-3</v>
      </c>
      <c r="L97" s="27">
        <v>3613</v>
      </c>
      <c r="M97" s="24">
        <f t="shared" si="7"/>
        <v>1.3868783801321938E-2</v>
      </c>
      <c r="N97" s="275">
        <f t="shared" si="6"/>
        <v>3527.1176858165149</v>
      </c>
    </row>
    <row r="98" spans="5:14" x14ac:dyDescent="0.25">
      <c r="E98" s="25" t="s">
        <v>36</v>
      </c>
      <c r="F98" s="26">
        <v>258</v>
      </c>
      <c r="G98" s="27">
        <v>1850</v>
      </c>
      <c r="H98" s="642">
        <v>1869</v>
      </c>
      <c r="I98" s="701">
        <v>260513.11</v>
      </c>
      <c r="J98" s="28">
        <f t="shared" si="4"/>
        <v>7.1013700615681109E-3</v>
      </c>
      <c r="K98" s="28">
        <f t="shared" si="5"/>
        <v>7.1743030513896217E-3</v>
      </c>
      <c r="L98" s="27">
        <v>472049.7</v>
      </c>
      <c r="M98" s="24">
        <f t="shared" si="7"/>
        <v>1.8119997876498424</v>
      </c>
      <c r="N98" s="275">
        <f t="shared" si="6"/>
        <v>3528.9296856041647</v>
      </c>
    </row>
    <row r="99" spans="5:14" x14ac:dyDescent="0.25">
      <c r="E99" s="25" t="s">
        <v>36</v>
      </c>
      <c r="F99" s="26">
        <v>1930</v>
      </c>
      <c r="G99" s="27">
        <v>1850</v>
      </c>
      <c r="H99" s="642">
        <v>1869</v>
      </c>
      <c r="I99" s="701">
        <v>260513.11</v>
      </c>
      <c r="J99" s="28">
        <f t="shared" si="4"/>
        <v>7.1013700615681109E-3</v>
      </c>
      <c r="K99" s="28">
        <f t="shared" si="5"/>
        <v>7.1743030513896217E-3</v>
      </c>
      <c r="L99" s="27">
        <v>3531224.5</v>
      </c>
      <c r="M99" s="24">
        <f t="shared" si="7"/>
        <v>13.554882132419364</v>
      </c>
      <c r="N99" s="275">
        <f t="shared" si="6"/>
        <v>3542.4845677365838</v>
      </c>
    </row>
    <row r="100" spans="5:14" x14ac:dyDescent="0.25">
      <c r="E100" s="25" t="s">
        <v>37</v>
      </c>
      <c r="F100" s="26">
        <v>324</v>
      </c>
      <c r="G100" s="27">
        <v>1800</v>
      </c>
      <c r="H100" s="642">
        <v>1800</v>
      </c>
      <c r="I100" s="701">
        <v>210032.63</v>
      </c>
      <c r="J100" s="28">
        <f t="shared" si="4"/>
        <v>8.5700969416037873E-3</v>
      </c>
      <c r="K100" s="28">
        <f t="shared" si="5"/>
        <v>8.5700969416037873E-3</v>
      </c>
      <c r="L100" s="27">
        <v>576784.80000000005</v>
      </c>
      <c r="M100" s="24">
        <f t="shared" si="7"/>
        <v>2.7461675835797514</v>
      </c>
      <c r="N100" s="275">
        <f t="shared" si="6"/>
        <v>3545.2307353201636</v>
      </c>
    </row>
    <row r="101" spans="5:14" x14ac:dyDescent="0.25">
      <c r="E101" s="25" t="s">
        <v>37</v>
      </c>
      <c r="F101" s="26">
        <v>353</v>
      </c>
      <c r="G101" s="27">
        <v>1800</v>
      </c>
      <c r="H101" s="642">
        <v>1800</v>
      </c>
      <c r="I101" s="701">
        <v>210032.63</v>
      </c>
      <c r="J101" s="28">
        <f t="shared" si="4"/>
        <v>8.5700969416037873E-3</v>
      </c>
      <c r="K101" s="28">
        <f t="shared" si="5"/>
        <v>8.5700969416037873E-3</v>
      </c>
      <c r="L101" s="27">
        <v>628410.6</v>
      </c>
      <c r="M101" s="24">
        <f t="shared" si="7"/>
        <v>2.9919665339618895</v>
      </c>
      <c r="N101" s="275">
        <f t="shared" si="6"/>
        <v>3548.2227018541257</v>
      </c>
    </row>
    <row r="102" spans="5:14" x14ac:dyDescent="0.25">
      <c r="E102" s="25" t="s">
        <v>37</v>
      </c>
      <c r="F102" s="26">
        <v>8</v>
      </c>
      <c r="G102" s="27">
        <v>1800</v>
      </c>
      <c r="H102" s="642">
        <v>1800</v>
      </c>
      <c r="I102" s="701">
        <v>210032.63</v>
      </c>
      <c r="J102" s="28">
        <f t="shared" si="4"/>
        <v>8.5700969416037873E-3</v>
      </c>
      <c r="K102" s="28">
        <f t="shared" si="5"/>
        <v>8.5700969416037873E-3</v>
      </c>
      <c r="L102" s="27">
        <v>14206</v>
      </c>
      <c r="M102" s="24">
        <f t="shared" si="7"/>
        <v>6.763710952912412E-2</v>
      </c>
      <c r="N102" s="275">
        <f t="shared" si="6"/>
        <v>3548.2903389636549</v>
      </c>
    </row>
    <row r="103" spans="5:14" x14ac:dyDescent="0.25">
      <c r="E103" s="25" t="s">
        <v>37</v>
      </c>
      <c r="F103" s="26">
        <v>587</v>
      </c>
      <c r="G103" s="27">
        <v>1800</v>
      </c>
      <c r="H103" s="642">
        <v>1800</v>
      </c>
      <c r="I103" s="701">
        <v>210032.63</v>
      </c>
      <c r="J103" s="28">
        <f t="shared" si="4"/>
        <v>8.5700969416037873E-3</v>
      </c>
      <c r="K103" s="28">
        <f t="shared" si="5"/>
        <v>8.5700969416037873E-3</v>
      </c>
      <c r="L103" s="27">
        <v>1044977.4</v>
      </c>
      <c r="M103" s="24">
        <f t="shared" si="7"/>
        <v>4.9753097887694882</v>
      </c>
      <c r="N103" s="275">
        <f t="shared" si="6"/>
        <v>3553.2656487524246</v>
      </c>
    </row>
    <row r="104" spans="5:14" x14ac:dyDescent="0.25">
      <c r="E104" s="25" t="s">
        <v>37</v>
      </c>
      <c r="F104" s="26">
        <v>1</v>
      </c>
      <c r="G104" s="27">
        <v>1800</v>
      </c>
      <c r="H104" s="642">
        <v>1800</v>
      </c>
      <c r="I104" s="701">
        <v>210032.63</v>
      </c>
      <c r="J104" s="28">
        <f t="shared" si="4"/>
        <v>8.5700969416037873E-3</v>
      </c>
      <c r="K104" s="28">
        <f t="shared" si="5"/>
        <v>8.5700969416037873E-3</v>
      </c>
      <c r="L104" s="27">
        <v>1732</v>
      </c>
      <c r="M104" s="24">
        <f t="shared" si="7"/>
        <v>8.2463377238098674E-3</v>
      </c>
      <c r="N104" s="275">
        <f t="shared" si="6"/>
        <v>3553.2738950901485</v>
      </c>
    </row>
    <row r="105" spans="5:14" x14ac:dyDescent="0.25">
      <c r="E105" s="25" t="s">
        <v>37</v>
      </c>
      <c r="F105" s="26">
        <v>1000</v>
      </c>
      <c r="G105" s="27">
        <v>1800</v>
      </c>
      <c r="H105" s="642">
        <v>1800</v>
      </c>
      <c r="I105" s="701">
        <v>210032.63</v>
      </c>
      <c r="J105" s="28">
        <f t="shared" si="4"/>
        <v>8.5700969416037873E-3</v>
      </c>
      <c r="K105" s="28">
        <f t="shared" si="5"/>
        <v>8.5700969416037873E-3</v>
      </c>
      <c r="L105" s="27">
        <v>1780200</v>
      </c>
      <c r="M105" s="24">
        <f t="shared" si="7"/>
        <v>8.4758258752461462</v>
      </c>
      <c r="N105" s="275">
        <f t="shared" si="6"/>
        <v>3561.7497209653948</v>
      </c>
    </row>
    <row r="106" spans="5:14" x14ac:dyDescent="0.25">
      <c r="E106" s="25" t="s">
        <v>37</v>
      </c>
      <c r="F106" s="26">
        <v>201</v>
      </c>
      <c r="G106" s="27">
        <v>1800</v>
      </c>
      <c r="H106" s="642">
        <v>1800</v>
      </c>
      <c r="I106" s="701">
        <v>210032.63</v>
      </c>
      <c r="J106" s="28">
        <f t="shared" si="4"/>
        <v>8.5700969416037873E-3</v>
      </c>
      <c r="K106" s="28">
        <f t="shared" si="5"/>
        <v>8.5700969416037873E-3</v>
      </c>
      <c r="L106" s="27">
        <v>357820.2</v>
      </c>
      <c r="M106" s="24">
        <f t="shared" si="7"/>
        <v>1.7036410009244753</v>
      </c>
      <c r="N106" s="275">
        <f t="shared" si="6"/>
        <v>3563.4533619663193</v>
      </c>
    </row>
    <row r="107" spans="5:14" x14ac:dyDescent="0.25">
      <c r="E107" s="25" t="s">
        <v>37</v>
      </c>
      <c r="F107" s="26">
        <v>288</v>
      </c>
      <c r="G107" s="27">
        <v>1800</v>
      </c>
      <c r="H107" s="642">
        <v>1800</v>
      </c>
      <c r="I107" s="701">
        <v>210032.63</v>
      </c>
      <c r="J107" s="28">
        <f t="shared" si="4"/>
        <v>8.5700969416037873E-3</v>
      </c>
      <c r="K107" s="28">
        <f t="shared" si="5"/>
        <v>8.5700969416037873E-3</v>
      </c>
      <c r="L107" s="27">
        <v>512697.59999999998</v>
      </c>
      <c r="M107" s="24">
        <f t="shared" si="7"/>
        <v>2.44103785207089</v>
      </c>
      <c r="N107" s="275">
        <f t="shared" si="6"/>
        <v>3565.8943998183904</v>
      </c>
    </row>
    <row r="108" spans="5:14" x14ac:dyDescent="0.25">
      <c r="E108" s="25" t="s">
        <v>38</v>
      </c>
      <c r="F108" s="26">
        <v>20</v>
      </c>
      <c r="G108" s="27">
        <v>1800</v>
      </c>
      <c r="H108" s="642">
        <v>1740</v>
      </c>
      <c r="I108" s="701">
        <v>208612.29</v>
      </c>
      <c r="J108" s="28">
        <f t="shared" si="4"/>
        <v>8.6284465790582125E-3</v>
      </c>
      <c r="K108" s="28">
        <f t="shared" si="5"/>
        <v>8.3408316930896065E-3</v>
      </c>
      <c r="L108" s="27">
        <v>35590</v>
      </c>
      <c r="M108" s="24">
        <f t="shared" si="7"/>
        <v>0.17060356319371212</v>
      </c>
      <c r="N108" s="275">
        <f t="shared" si="6"/>
        <v>3566.0650033815841</v>
      </c>
    </row>
    <row r="109" spans="5:14" x14ac:dyDescent="0.25">
      <c r="E109" s="25" t="s">
        <v>38</v>
      </c>
      <c r="F109" s="26">
        <v>1101</v>
      </c>
      <c r="G109" s="27">
        <v>1800</v>
      </c>
      <c r="H109" s="642">
        <v>1740</v>
      </c>
      <c r="I109" s="701">
        <v>208612.29</v>
      </c>
      <c r="J109" s="28">
        <f t="shared" si="4"/>
        <v>8.6284465790582125E-3</v>
      </c>
      <c r="K109" s="28">
        <f t="shared" si="5"/>
        <v>8.3408316930896065E-3</v>
      </c>
      <c r="L109" s="27">
        <v>1960000.2</v>
      </c>
      <c r="M109" s="24">
        <f t="shared" si="7"/>
        <v>9.395420567024118</v>
      </c>
      <c r="N109" s="275">
        <f t="shared" si="6"/>
        <v>3575.4604239486084</v>
      </c>
    </row>
    <row r="110" spans="5:14" x14ac:dyDescent="0.25">
      <c r="E110" s="25" t="s">
        <v>38</v>
      </c>
      <c r="F110" s="26">
        <v>80</v>
      </c>
      <c r="G110" s="27">
        <v>1800</v>
      </c>
      <c r="H110" s="642">
        <v>1740</v>
      </c>
      <c r="I110" s="701">
        <v>208612.29</v>
      </c>
      <c r="J110" s="28">
        <f t="shared" si="4"/>
        <v>8.6284465790582125E-3</v>
      </c>
      <c r="K110" s="28">
        <f t="shared" si="5"/>
        <v>8.3408316930896065E-3</v>
      </c>
      <c r="L110" s="27">
        <v>142416</v>
      </c>
      <c r="M110" s="24">
        <f t="shared" si="7"/>
        <v>0.6826826933350858</v>
      </c>
      <c r="N110" s="275">
        <f t="shared" si="6"/>
        <v>3576.1431066419436</v>
      </c>
    </row>
    <row r="111" spans="5:14" x14ac:dyDescent="0.25">
      <c r="E111" s="25" t="s">
        <v>38</v>
      </c>
      <c r="F111" s="26">
        <v>126</v>
      </c>
      <c r="G111" s="27">
        <v>1800</v>
      </c>
      <c r="H111" s="642">
        <v>1740</v>
      </c>
      <c r="I111" s="701">
        <v>208612.29</v>
      </c>
      <c r="J111" s="28">
        <f t="shared" si="4"/>
        <v>8.6284465790582125E-3</v>
      </c>
      <c r="K111" s="28">
        <f t="shared" si="5"/>
        <v>8.3408316930896065E-3</v>
      </c>
      <c r="L111" s="27">
        <v>224305.2</v>
      </c>
      <c r="M111" s="24">
        <f t="shared" si="7"/>
        <v>1.0752252420027602</v>
      </c>
      <c r="N111" s="275">
        <f t="shared" si="6"/>
        <v>3577.2183318839466</v>
      </c>
    </row>
    <row r="112" spans="5:14" x14ac:dyDescent="0.25">
      <c r="E112" s="25" t="s">
        <v>39</v>
      </c>
      <c r="F112" s="26">
        <v>30</v>
      </c>
      <c r="G112" s="27">
        <v>1750</v>
      </c>
      <c r="H112" s="642">
        <v>1720</v>
      </c>
      <c r="I112" s="701">
        <v>208612.29</v>
      </c>
      <c r="J112" s="28">
        <f t="shared" si="4"/>
        <v>8.3887675074177069E-3</v>
      </c>
      <c r="K112" s="28">
        <f t="shared" si="5"/>
        <v>8.2449600644334039E-3</v>
      </c>
      <c r="L112" s="27">
        <v>51922.5</v>
      </c>
      <c r="M112" s="24">
        <f t="shared" si="7"/>
        <v>0.24889473194508338</v>
      </c>
      <c r="N112" s="275">
        <f t="shared" si="6"/>
        <v>3577.4672266158918</v>
      </c>
    </row>
    <row r="113" spans="5:14" x14ac:dyDescent="0.25">
      <c r="E113" s="25" t="s">
        <v>39</v>
      </c>
      <c r="F113" s="26">
        <v>10</v>
      </c>
      <c r="G113" s="27">
        <v>1750</v>
      </c>
      <c r="H113" s="642">
        <v>1720</v>
      </c>
      <c r="I113" s="701">
        <v>208613.29</v>
      </c>
      <c r="J113" s="28">
        <f t="shared" si="4"/>
        <v>8.3887272953702997E-3</v>
      </c>
      <c r="K113" s="28">
        <f t="shared" si="5"/>
        <v>8.2449205417353798E-3</v>
      </c>
      <c r="L113" s="27">
        <v>17275</v>
      </c>
      <c r="M113" s="24">
        <f t="shared" si="7"/>
        <v>8.2808722301441096E-2</v>
      </c>
      <c r="N113" s="275">
        <f t="shared" si="6"/>
        <v>3577.5500353381931</v>
      </c>
    </row>
    <row r="114" spans="5:14" x14ac:dyDescent="0.25">
      <c r="E114" s="25" t="s">
        <v>97</v>
      </c>
      <c r="F114" s="26">
        <v>500</v>
      </c>
      <c r="G114" s="27">
        <v>1740</v>
      </c>
      <c r="H114" s="642">
        <v>1675</v>
      </c>
      <c r="I114" s="701">
        <v>205712.82</v>
      </c>
      <c r="J114" s="28">
        <f t="shared" si="4"/>
        <v>8.4583935993877285E-3</v>
      </c>
      <c r="K114" s="28">
        <f t="shared" si="5"/>
        <v>8.1424191258473826E-3</v>
      </c>
      <c r="L114" s="27">
        <v>860430</v>
      </c>
      <c r="M114" s="24">
        <f t="shared" si="7"/>
        <v>4.1826756348972323</v>
      </c>
      <c r="N114" s="275">
        <f t="shared" si="6"/>
        <v>3581.7327109730904</v>
      </c>
    </row>
    <row r="115" spans="5:14" x14ac:dyDescent="0.25">
      <c r="E115" s="25" t="s">
        <v>97</v>
      </c>
      <c r="F115" s="26">
        <v>103</v>
      </c>
      <c r="G115" s="27">
        <v>1740</v>
      </c>
      <c r="H115" s="642">
        <v>1675</v>
      </c>
      <c r="I115" s="701">
        <v>205712.82</v>
      </c>
      <c r="J115" s="28">
        <f t="shared" si="4"/>
        <v>8.4583935993877285E-3</v>
      </c>
      <c r="K115" s="28">
        <f t="shared" si="5"/>
        <v>8.1424191258473826E-3</v>
      </c>
      <c r="L115" s="27">
        <v>177248.58</v>
      </c>
      <c r="M115" s="24">
        <f t="shared" si="7"/>
        <v>0.86163118078882972</v>
      </c>
      <c r="N115" s="275">
        <f t="shared" si="6"/>
        <v>3582.5943421538791</v>
      </c>
    </row>
    <row r="116" spans="5:14" x14ac:dyDescent="0.25">
      <c r="E116" s="25" t="s">
        <v>98</v>
      </c>
      <c r="F116" s="26">
        <v>250</v>
      </c>
      <c r="G116" s="27">
        <v>1675</v>
      </c>
      <c r="H116" s="642">
        <v>1675</v>
      </c>
      <c r="I116" s="701">
        <v>205018.91</v>
      </c>
      <c r="J116" s="28">
        <f t="shared" si="4"/>
        <v>8.1699780766564412E-3</v>
      </c>
      <c r="K116" s="28">
        <f t="shared" si="5"/>
        <v>8.1699780766564412E-3</v>
      </c>
      <c r="L116" s="27">
        <v>414143.75</v>
      </c>
      <c r="M116" s="24">
        <f t="shared" si="7"/>
        <v>2.0200270794533051</v>
      </c>
      <c r="N116" s="275">
        <f t="shared" si="6"/>
        <v>3584.6143692333326</v>
      </c>
    </row>
    <row r="117" spans="5:14" x14ac:dyDescent="0.25">
      <c r="E117" s="25" t="s">
        <v>98</v>
      </c>
      <c r="F117" s="26">
        <v>60</v>
      </c>
      <c r="G117" s="27">
        <v>1675</v>
      </c>
      <c r="H117" s="642">
        <v>1675</v>
      </c>
      <c r="I117" s="701">
        <v>205018.91</v>
      </c>
      <c r="J117" s="28">
        <f t="shared" si="4"/>
        <v>8.1699780766564412E-3</v>
      </c>
      <c r="K117" s="28">
        <f t="shared" si="5"/>
        <v>8.1699780766564412E-3</v>
      </c>
      <c r="L117" s="27">
        <v>99394.5</v>
      </c>
      <c r="M117" s="24">
        <f t="shared" si="7"/>
        <v>0.4848064990687932</v>
      </c>
      <c r="N117" s="275">
        <f t="shared" si="6"/>
        <v>3585.0991757324014</v>
      </c>
    </row>
    <row r="118" spans="5:14" x14ac:dyDescent="0.25">
      <c r="E118" s="25" t="s">
        <v>98</v>
      </c>
      <c r="F118" s="26">
        <v>25</v>
      </c>
      <c r="G118" s="27">
        <v>1675</v>
      </c>
      <c r="H118" s="642">
        <v>1675</v>
      </c>
      <c r="I118" s="701">
        <v>205018.91</v>
      </c>
      <c r="J118" s="28">
        <f t="shared" si="4"/>
        <v>8.1699780766564412E-3</v>
      </c>
      <c r="K118" s="28">
        <f t="shared" si="5"/>
        <v>8.1699780766564412E-3</v>
      </c>
      <c r="L118" s="27">
        <v>41406.25</v>
      </c>
      <c r="M118" s="24">
        <f t="shared" si="7"/>
        <v>0.20196307745466016</v>
      </c>
      <c r="N118" s="275">
        <f t="shared" si="6"/>
        <v>3585.3011388098562</v>
      </c>
    </row>
    <row r="119" spans="5:14" x14ac:dyDescent="0.25">
      <c r="E119" s="25" t="s">
        <v>98</v>
      </c>
      <c r="F119" s="26">
        <v>631</v>
      </c>
      <c r="G119" s="27">
        <v>1675</v>
      </c>
      <c r="H119" s="642">
        <v>1675</v>
      </c>
      <c r="I119" s="701">
        <v>205018.91</v>
      </c>
      <c r="J119" s="28">
        <f t="shared" si="4"/>
        <v>8.1699780766564412E-3</v>
      </c>
      <c r="K119" s="28">
        <f t="shared" si="5"/>
        <v>8.1699780766564412E-3</v>
      </c>
      <c r="L119" s="27">
        <v>1045298.825</v>
      </c>
      <c r="M119" s="24">
        <f t="shared" si="7"/>
        <v>5.0985483485401417</v>
      </c>
      <c r="N119" s="275">
        <f t="shared" si="6"/>
        <v>3590.3996871583963</v>
      </c>
    </row>
    <row r="120" spans="5:14" x14ac:dyDescent="0.25">
      <c r="E120" s="25" t="s">
        <v>120</v>
      </c>
      <c r="F120" s="26">
        <v>2895</v>
      </c>
      <c r="G120" s="27">
        <v>1670</v>
      </c>
      <c r="H120" s="642">
        <v>1650</v>
      </c>
      <c r="I120" s="701">
        <v>205110.83</v>
      </c>
      <c r="J120" s="28">
        <f t="shared" si="4"/>
        <v>8.1419396528208676E-3</v>
      </c>
      <c r="K120" s="28">
        <f t="shared" si="5"/>
        <v>8.0444313935056477E-3</v>
      </c>
      <c r="L120" s="27">
        <v>4781468.8499999996</v>
      </c>
      <c r="M120" s="24">
        <f t="shared" si="7"/>
        <v>23.31163522667233</v>
      </c>
      <c r="N120" s="275">
        <f t="shared" si="6"/>
        <v>3613.7113223850688</v>
      </c>
    </row>
    <row r="121" spans="5:14" x14ac:dyDescent="0.25">
      <c r="E121" s="25" t="s">
        <v>119</v>
      </c>
      <c r="F121" s="26">
        <v>2005</v>
      </c>
      <c r="G121" s="27">
        <v>1601</v>
      </c>
      <c r="H121" s="642">
        <v>1650</v>
      </c>
      <c r="I121" s="701">
        <v>207129.01</v>
      </c>
      <c r="J121" s="28">
        <f t="shared" si="4"/>
        <v>7.7294822198010794E-3</v>
      </c>
      <c r="K121" s="28">
        <f t="shared" si="5"/>
        <v>7.9660497580710688E-3</v>
      </c>
      <c r="L121" s="27">
        <v>3174694.9449999998</v>
      </c>
      <c r="M121" s="24">
        <f t="shared" si="7"/>
        <v>15.32713812034345</v>
      </c>
      <c r="N121" s="275">
        <f t="shared" si="6"/>
        <v>3629.0384605054123</v>
      </c>
    </row>
    <row r="122" spans="5:14" x14ac:dyDescent="0.25">
      <c r="E122" s="25" t="s">
        <v>119</v>
      </c>
      <c r="F122" s="26">
        <v>2000</v>
      </c>
      <c r="G122" s="27">
        <v>1601</v>
      </c>
      <c r="H122" s="642">
        <v>1650</v>
      </c>
      <c r="I122" s="701">
        <v>207129.01</v>
      </c>
      <c r="J122" s="28">
        <f t="shared" si="4"/>
        <v>7.7294822198010794E-3</v>
      </c>
      <c r="K122" s="28">
        <f t="shared" si="5"/>
        <v>7.9660497580710688E-3</v>
      </c>
      <c r="L122" s="27">
        <v>3166778</v>
      </c>
      <c r="M122" s="24">
        <f t="shared" si="7"/>
        <v>15.288915830766534</v>
      </c>
      <c r="N122" s="275">
        <f t="shared" si="6"/>
        <v>3644.327376336179</v>
      </c>
    </row>
    <row r="123" spans="5:14" x14ac:dyDescent="0.25">
      <c r="E123" s="25" t="s">
        <v>119</v>
      </c>
      <c r="F123" s="26">
        <v>4000</v>
      </c>
      <c r="G123" s="27">
        <v>1601</v>
      </c>
      <c r="H123" s="642">
        <v>1650</v>
      </c>
      <c r="I123" s="701">
        <v>207129.01</v>
      </c>
      <c r="J123" s="28">
        <f t="shared" si="4"/>
        <v>7.7294822198010794E-3</v>
      </c>
      <c r="K123" s="28">
        <f t="shared" si="5"/>
        <v>7.9660497580710688E-3</v>
      </c>
      <c r="L123" s="27">
        <v>6333556</v>
      </c>
      <c r="M123" s="24">
        <f t="shared" si="7"/>
        <v>30.577831661533068</v>
      </c>
      <c r="N123" s="275">
        <f t="shared" si="6"/>
        <v>3674.9052079977118</v>
      </c>
    </row>
    <row r="124" spans="5:14" x14ac:dyDescent="0.25">
      <c r="E124" s="25" t="s">
        <v>119</v>
      </c>
      <c r="F124" s="26">
        <v>3100</v>
      </c>
      <c r="G124" s="27">
        <v>1600</v>
      </c>
      <c r="H124" s="642">
        <v>1650</v>
      </c>
      <c r="I124" s="701">
        <v>207129.01</v>
      </c>
      <c r="J124" s="28">
        <f t="shared" si="4"/>
        <v>7.7246543108567935E-3</v>
      </c>
      <c r="K124" s="28">
        <f t="shared" si="5"/>
        <v>7.9660497580710688E-3</v>
      </c>
      <c r="L124" s="27">
        <v>4905440</v>
      </c>
      <c r="M124" s="24">
        <f t="shared" si="7"/>
        <v>23.683017651655845</v>
      </c>
      <c r="N124" s="275">
        <f t="shared" si="6"/>
        <v>3698.5882256493678</v>
      </c>
    </row>
    <row r="125" spans="5:14" x14ac:dyDescent="0.25">
      <c r="E125" s="25" t="s">
        <v>119</v>
      </c>
      <c r="F125" s="26">
        <v>5000</v>
      </c>
      <c r="G125" s="27">
        <v>1600</v>
      </c>
      <c r="H125" s="642">
        <v>1650</v>
      </c>
      <c r="I125" s="701">
        <v>207129.01</v>
      </c>
      <c r="J125" s="28">
        <f t="shared" si="4"/>
        <v>7.7246543108567935E-3</v>
      </c>
      <c r="K125" s="28">
        <f t="shared" si="5"/>
        <v>7.9660497580710688E-3</v>
      </c>
      <c r="L125" s="27">
        <v>7912000</v>
      </c>
      <c r="M125" s="24">
        <f t="shared" si="7"/>
        <v>38.198415567186842</v>
      </c>
      <c r="N125" s="275">
        <f t="shared" si="6"/>
        <v>3736.7866412165545</v>
      </c>
    </row>
    <row r="126" spans="5:14" x14ac:dyDescent="0.25">
      <c r="E126" s="25" t="s">
        <v>119</v>
      </c>
      <c r="F126" s="26">
        <v>2000</v>
      </c>
      <c r="G126" s="27">
        <v>1600</v>
      </c>
      <c r="H126" s="642">
        <v>1650</v>
      </c>
      <c r="I126" s="701">
        <v>207129.01</v>
      </c>
      <c r="J126" s="28">
        <f t="shared" si="4"/>
        <v>7.7246543108567935E-3</v>
      </c>
      <c r="K126" s="28">
        <f t="shared" si="5"/>
        <v>7.9660497580710688E-3</v>
      </c>
      <c r="L126" s="27">
        <v>3164800</v>
      </c>
      <c r="M126" s="24">
        <f t="shared" si="7"/>
        <v>15.279366226874737</v>
      </c>
      <c r="N126" s="275">
        <f t="shared" si="6"/>
        <v>3752.066007443429</v>
      </c>
    </row>
    <row r="127" spans="5:14" x14ac:dyDescent="0.25">
      <c r="E127" s="25" t="s">
        <v>119</v>
      </c>
      <c r="F127" s="26">
        <v>90</v>
      </c>
      <c r="G127" s="27">
        <v>1600</v>
      </c>
      <c r="H127" s="642">
        <v>1650</v>
      </c>
      <c r="I127" s="701">
        <v>207129.01</v>
      </c>
      <c r="J127" s="28">
        <f t="shared" si="4"/>
        <v>7.7246543108567935E-3</v>
      </c>
      <c r="K127" s="28">
        <f t="shared" si="5"/>
        <v>7.9660497580710688E-3</v>
      </c>
      <c r="L127" s="27">
        <v>142416</v>
      </c>
      <c r="M127" s="24">
        <f t="shared" si="7"/>
        <v>0.68757148020936321</v>
      </c>
      <c r="N127" s="275">
        <f t="shared" si="6"/>
        <v>3752.7535789236385</v>
      </c>
    </row>
    <row r="128" spans="5:14" x14ac:dyDescent="0.25">
      <c r="E128" s="25" t="s">
        <v>119</v>
      </c>
      <c r="F128" s="26">
        <v>31805</v>
      </c>
      <c r="G128" s="27">
        <v>1600</v>
      </c>
      <c r="H128" s="642">
        <v>1650</v>
      </c>
      <c r="I128" s="701">
        <v>207129.01</v>
      </c>
      <c r="J128" s="28">
        <f t="shared" si="4"/>
        <v>7.7246543108567935E-3</v>
      </c>
      <c r="K128" s="28">
        <f t="shared" si="5"/>
        <v>7.9660497580710688E-3</v>
      </c>
      <c r="L128" s="27">
        <v>50328232</v>
      </c>
      <c r="M128" s="24">
        <f t="shared" si="7"/>
        <v>242.98012142287553</v>
      </c>
      <c r="N128" s="275">
        <f t="shared" si="6"/>
        <v>3995.7337003465141</v>
      </c>
    </row>
    <row r="129" spans="5:14" x14ac:dyDescent="0.25">
      <c r="E129" s="25" t="s">
        <v>119</v>
      </c>
      <c r="F129" s="26">
        <v>2000</v>
      </c>
      <c r="G129" s="27">
        <v>1610</v>
      </c>
      <c r="H129" s="642">
        <v>1650</v>
      </c>
      <c r="I129" s="701">
        <v>207129.01</v>
      </c>
      <c r="J129" s="28">
        <f t="shared" si="4"/>
        <v>7.7729334002996486E-3</v>
      </c>
      <c r="K129" s="28">
        <f t="shared" si="5"/>
        <v>7.9660497580710688E-3</v>
      </c>
      <c r="L129" s="27">
        <v>3184580</v>
      </c>
      <c r="M129" s="24">
        <f t="shared" si="7"/>
        <v>15.374862265792705</v>
      </c>
      <c r="N129" s="275">
        <f t="shared" si="6"/>
        <v>4011.1085626123067</v>
      </c>
    </row>
    <row r="130" spans="5:14" x14ac:dyDescent="0.25">
      <c r="E130" s="25" t="s">
        <v>119</v>
      </c>
      <c r="F130" s="26">
        <v>12000</v>
      </c>
      <c r="G130" s="27">
        <v>1601</v>
      </c>
      <c r="H130" s="642">
        <v>1650</v>
      </c>
      <c r="I130" s="701">
        <v>207129.01</v>
      </c>
      <c r="J130" s="28">
        <f t="shared" ref="J130:J193" si="8">G130/I130</f>
        <v>7.7294822198010794E-3</v>
      </c>
      <c r="K130" s="28">
        <f t="shared" si="5"/>
        <v>7.9660497580710688E-3</v>
      </c>
      <c r="L130" s="27">
        <v>19000668</v>
      </c>
      <c r="M130" s="24">
        <f t="shared" si="7"/>
        <v>91.733494984599204</v>
      </c>
      <c r="N130" s="275">
        <f t="shared" si="6"/>
        <v>4102.8420575969058</v>
      </c>
    </row>
    <row r="131" spans="5:14" x14ac:dyDescent="0.25">
      <c r="E131" s="25" t="s">
        <v>119</v>
      </c>
      <c r="F131" s="26">
        <v>702</v>
      </c>
      <c r="G131" s="27">
        <v>1600</v>
      </c>
      <c r="H131" s="642">
        <v>1650</v>
      </c>
      <c r="I131" s="701">
        <v>207129.01</v>
      </c>
      <c r="J131" s="28">
        <f t="shared" si="8"/>
        <v>7.7246543108567935E-3</v>
      </c>
      <c r="K131" s="28">
        <f t="shared" ref="K131:K194" si="9">H131/I131</f>
        <v>7.9660497580710688E-3</v>
      </c>
      <c r="L131" s="27">
        <v>1110844.8</v>
      </c>
      <c r="M131" s="24">
        <f t="shared" si="7"/>
        <v>5.3630575456330334</v>
      </c>
      <c r="N131" s="275">
        <f t="shared" si="6"/>
        <v>4108.2051151425385</v>
      </c>
    </row>
    <row r="132" spans="5:14" x14ac:dyDescent="0.25">
      <c r="E132" s="25" t="s">
        <v>119</v>
      </c>
      <c r="F132" s="26">
        <v>20000</v>
      </c>
      <c r="G132" s="27">
        <v>1600</v>
      </c>
      <c r="H132" s="642">
        <v>1650</v>
      </c>
      <c r="I132" s="701">
        <v>207129.01</v>
      </c>
      <c r="J132" s="28">
        <f t="shared" si="8"/>
        <v>7.7246543108567935E-3</v>
      </c>
      <c r="K132" s="28">
        <f t="shared" si="9"/>
        <v>7.9660497580710688E-3</v>
      </c>
      <c r="L132" s="27">
        <v>31648000</v>
      </c>
      <c r="M132" s="24">
        <f t="shared" si="7"/>
        <v>152.79366226874737</v>
      </c>
      <c r="N132" s="275">
        <f t="shared" ref="N132:N195" si="10">N131+M132</f>
        <v>4260.998777411286</v>
      </c>
    </row>
    <row r="133" spans="5:14" x14ac:dyDescent="0.25">
      <c r="E133" s="25" t="s">
        <v>119</v>
      </c>
      <c r="F133" s="26">
        <v>3</v>
      </c>
      <c r="G133" s="27">
        <v>1600</v>
      </c>
      <c r="H133" s="642">
        <v>1650</v>
      </c>
      <c r="I133" s="701">
        <v>207129.01</v>
      </c>
      <c r="J133" s="28">
        <f t="shared" si="8"/>
        <v>7.7246543108567935E-3</v>
      </c>
      <c r="K133" s="28">
        <f t="shared" si="9"/>
        <v>7.9660497580710688E-3</v>
      </c>
      <c r="L133" s="27">
        <v>4702</v>
      </c>
      <c r="M133" s="24">
        <f t="shared" si="7"/>
        <v>2.2700827856030403E-2</v>
      </c>
      <c r="N133" s="275">
        <f t="shared" si="10"/>
        <v>4261.0214782391422</v>
      </c>
    </row>
    <row r="134" spans="5:14" x14ac:dyDescent="0.25">
      <c r="E134" s="25" t="s">
        <v>119</v>
      </c>
      <c r="F134" s="26">
        <v>5298</v>
      </c>
      <c r="G134" s="27">
        <v>1600</v>
      </c>
      <c r="H134" s="642">
        <v>1650</v>
      </c>
      <c r="I134" s="701">
        <v>207129.01</v>
      </c>
      <c r="J134" s="28">
        <f t="shared" si="8"/>
        <v>7.7246543108567935E-3</v>
      </c>
      <c r="K134" s="28">
        <f t="shared" si="9"/>
        <v>7.9660497580710688E-3</v>
      </c>
      <c r="L134" s="27">
        <v>8383555.2000000002</v>
      </c>
      <c r="M134" s="24">
        <f t="shared" si="7"/>
        <v>40.47504113499118</v>
      </c>
      <c r="N134" s="275">
        <f t="shared" si="10"/>
        <v>4301.4965193741336</v>
      </c>
    </row>
    <row r="135" spans="5:14" x14ac:dyDescent="0.25">
      <c r="E135" s="25" t="s">
        <v>119</v>
      </c>
      <c r="F135" s="26">
        <v>300</v>
      </c>
      <c r="G135" s="27">
        <v>1600</v>
      </c>
      <c r="H135" s="642">
        <v>1650</v>
      </c>
      <c r="I135" s="701">
        <v>207129.01</v>
      </c>
      <c r="J135" s="28">
        <f t="shared" si="8"/>
        <v>7.7246543108567935E-3</v>
      </c>
      <c r="K135" s="28">
        <f t="shared" si="9"/>
        <v>7.9660497580710688E-3</v>
      </c>
      <c r="L135" s="27">
        <v>474720</v>
      </c>
      <c r="M135" s="24">
        <f t="shared" si="7"/>
        <v>2.2919049340312108</v>
      </c>
      <c r="N135" s="275">
        <f t="shared" si="10"/>
        <v>4303.7884243081653</v>
      </c>
    </row>
    <row r="136" spans="5:14" x14ac:dyDescent="0.25">
      <c r="E136" s="25" t="s">
        <v>119</v>
      </c>
      <c r="F136" s="26">
        <v>9697</v>
      </c>
      <c r="G136" s="27">
        <v>1600</v>
      </c>
      <c r="H136" s="642">
        <v>1650</v>
      </c>
      <c r="I136" s="701">
        <v>207129.01</v>
      </c>
      <c r="J136" s="28">
        <f t="shared" si="8"/>
        <v>7.7246543108567935E-3</v>
      </c>
      <c r="K136" s="28">
        <f t="shared" si="9"/>
        <v>7.9660497580710688E-3</v>
      </c>
      <c r="L136" s="27">
        <v>15344532.800000001</v>
      </c>
      <c r="M136" s="24">
        <f t="shared" si="7"/>
        <v>74.082007151002173</v>
      </c>
      <c r="N136" s="275">
        <f t="shared" si="10"/>
        <v>4377.8704314591678</v>
      </c>
    </row>
    <row r="137" spans="5:14" x14ac:dyDescent="0.25">
      <c r="E137" s="25" t="s">
        <v>119</v>
      </c>
      <c r="F137" s="26">
        <v>1500</v>
      </c>
      <c r="G137" s="27">
        <v>1600</v>
      </c>
      <c r="H137" s="642">
        <v>1650</v>
      </c>
      <c r="I137" s="701">
        <v>207129.01</v>
      </c>
      <c r="J137" s="28">
        <f t="shared" si="8"/>
        <v>7.7246543108567935E-3</v>
      </c>
      <c r="K137" s="28">
        <f t="shared" si="9"/>
        <v>7.9660497580710688E-3</v>
      </c>
      <c r="L137" s="27">
        <v>2373600</v>
      </c>
      <c r="M137" s="24">
        <f t="shared" si="7"/>
        <v>11.459524670156053</v>
      </c>
      <c r="N137" s="275">
        <f t="shared" si="10"/>
        <v>4389.3299561293243</v>
      </c>
    </row>
    <row r="138" spans="5:14" x14ac:dyDescent="0.25">
      <c r="E138" s="25" t="s">
        <v>119</v>
      </c>
      <c r="F138" s="26">
        <v>1600</v>
      </c>
      <c r="G138" s="27">
        <v>1600</v>
      </c>
      <c r="H138" s="642">
        <v>1650</v>
      </c>
      <c r="I138" s="701">
        <v>207129.01</v>
      </c>
      <c r="J138" s="28">
        <f t="shared" si="8"/>
        <v>7.7246543108567935E-3</v>
      </c>
      <c r="K138" s="28">
        <f t="shared" si="9"/>
        <v>7.9660497580710688E-3</v>
      </c>
      <c r="L138" s="27">
        <v>2531840</v>
      </c>
      <c r="M138" s="24">
        <f t="shared" si="7"/>
        <v>12.22349298149979</v>
      </c>
      <c r="N138" s="275">
        <f t="shared" si="10"/>
        <v>4401.5534491108237</v>
      </c>
    </row>
    <row r="139" spans="5:14" x14ac:dyDescent="0.25">
      <c r="E139" s="25" t="s">
        <v>119</v>
      </c>
      <c r="F139" s="26">
        <v>2099</v>
      </c>
      <c r="G139" s="27">
        <v>1600</v>
      </c>
      <c r="H139" s="642">
        <v>1650</v>
      </c>
      <c r="I139" s="701">
        <v>207129.01</v>
      </c>
      <c r="J139" s="28">
        <f t="shared" si="8"/>
        <v>7.7246543108567935E-3</v>
      </c>
      <c r="K139" s="28">
        <f t="shared" si="9"/>
        <v>7.9660497580710688E-3</v>
      </c>
      <c r="L139" s="27">
        <v>3321457.6</v>
      </c>
      <c r="M139" s="24">
        <f t="shared" si="7"/>
        <v>16.035694855105039</v>
      </c>
      <c r="N139" s="275">
        <f t="shared" si="10"/>
        <v>4417.589143965929</v>
      </c>
    </row>
    <row r="140" spans="5:14" x14ac:dyDescent="0.25">
      <c r="E140" s="25" t="s">
        <v>119</v>
      </c>
      <c r="F140" s="26">
        <v>200</v>
      </c>
      <c r="G140" s="27">
        <v>1600</v>
      </c>
      <c r="H140" s="642">
        <v>1650</v>
      </c>
      <c r="I140" s="701">
        <v>207129.01</v>
      </c>
      <c r="J140" s="28">
        <f t="shared" si="8"/>
        <v>7.7246543108567935E-3</v>
      </c>
      <c r="K140" s="28">
        <f t="shared" si="9"/>
        <v>7.9660497580710688E-3</v>
      </c>
      <c r="L140" s="27">
        <v>316480</v>
      </c>
      <c r="M140" s="24">
        <f t="shared" si="7"/>
        <v>1.5279366226874738</v>
      </c>
      <c r="N140" s="275">
        <f t="shared" si="10"/>
        <v>4419.1170805886168</v>
      </c>
    </row>
    <row r="141" spans="5:14" x14ac:dyDescent="0.25">
      <c r="E141" s="25" t="s">
        <v>43</v>
      </c>
      <c r="F141" s="26">
        <v>75</v>
      </c>
      <c r="G141" s="27">
        <v>1501</v>
      </c>
      <c r="H141" s="642">
        <v>1600</v>
      </c>
      <c r="I141" s="701">
        <v>231100.93</v>
      </c>
      <c r="J141" s="28">
        <f t="shared" si="8"/>
        <v>6.4949976618441131E-3</v>
      </c>
      <c r="K141" s="28">
        <f t="shared" si="9"/>
        <v>6.9233819180217065E-3</v>
      </c>
      <c r="L141" s="27">
        <v>111336.675</v>
      </c>
      <c r="M141" s="24">
        <f t="shared" si="7"/>
        <v>0.48176645156728709</v>
      </c>
      <c r="N141" s="275">
        <f t="shared" si="10"/>
        <v>4419.5988470401844</v>
      </c>
    </row>
    <row r="142" spans="5:14" x14ac:dyDescent="0.25">
      <c r="E142" s="25" t="s">
        <v>43</v>
      </c>
      <c r="F142" s="26">
        <v>1652</v>
      </c>
      <c r="G142" s="27">
        <v>1500</v>
      </c>
      <c r="H142" s="642">
        <v>1600</v>
      </c>
      <c r="I142" s="701">
        <v>231100.93</v>
      </c>
      <c r="J142" s="28">
        <f t="shared" si="8"/>
        <v>6.4906705481453499E-3</v>
      </c>
      <c r="K142" s="28">
        <f t="shared" si="9"/>
        <v>6.9233819180217065E-3</v>
      </c>
      <c r="L142" s="27">
        <v>2450742</v>
      </c>
      <c r="M142" s="24">
        <f t="shared" si="7"/>
        <v>10.604639280335221</v>
      </c>
      <c r="N142" s="275">
        <f t="shared" si="10"/>
        <v>4430.2034863205199</v>
      </c>
    </row>
    <row r="143" spans="5:14" x14ac:dyDescent="0.25">
      <c r="E143" s="25" t="s">
        <v>43</v>
      </c>
      <c r="F143" s="26">
        <v>5000</v>
      </c>
      <c r="G143" s="27">
        <v>1500</v>
      </c>
      <c r="H143" s="642">
        <v>1600</v>
      </c>
      <c r="I143" s="701">
        <v>231100.93</v>
      </c>
      <c r="J143" s="28">
        <f t="shared" si="8"/>
        <v>6.4906705481453499E-3</v>
      </c>
      <c r="K143" s="28">
        <f t="shared" si="9"/>
        <v>6.9233819180217065E-3</v>
      </c>
      <c r="L143" s="27">
        <v>7417500</v>
      </c>
      <c r="M143" s="24">
        <f t="shared" si="7"/>
        <v>32.09636586057875</v>
      </c>
      <c r="N143" s="275">
        <f t="shared" si="10"/>
        <v>4462.2998521810987</v>
      </c>
    </row>
    <row r="144" spans="5:14" x14ac:dyDescent="0.25">
      <c r="E144" s="25" t="s">
        <v>43</v>
      </c>
      <c r="F144" s="26">
        <v>30000</v>
      </c>
      <c r="G144" s="27">
        <v>1500</v>
      </c>
      <c r="H144" s="642">
        <v>1600</v>
      </c>
      <c r="I144" s="701">
        <v>231100.93</v>
      </c>
      <c r="J144" s="28">
        <f t="shared" si="8"/>
        <v>6.4906705481453499E-3</v>
      </c>
      <c r="K144" s="28">
        <f t="shared" si="9"/>
        <v>6.9233819180217065E-3</v>
      </c>
      <c r="L144" s="27">
        <v>44505000</v>
      </c>
      <c r="M144" s="24">
        <f t="shared" si="7"/>
        <v>192.57819516347251</v>
      </c>
      <c r="N144" s="275">
        <f t="shared" si="10"/>
        <v>4654.8780473445713</v>
      </c>
    </row>
    <row r="145" spans="5:14" x14ac:dyDescent="0.25">
      <c r="E145" s="25" t="s">
        <v>43</v>
      </c>
      <c r="F145" s="26">
        <v>23273</v>
      </c>
      <c r="G145" s="27">
        <v>1500</v>
      </c>
      <c r="H145" s="642">
        <v>1600</v>
      </c>
      <c r="I145" s="701">
        <v>231100.93</v>
      </c>
      <c r="J145" s="28">
        <f t="shared" si="8"/>
        <v>6.4906705481453499E-3</v>
      </c>
      <c r="K145" s="28">
        <f t="shared" si="9"/>
        <v>6.9233819180217065E-3</v>
      </c>
      <c r="L145" s="27">
        <v>34525495.5</v>
      </c>
      <c r="M145" s="24">
        <f t="shared" ref="M145:M208" si="11">L145/I145</f>
        <v>149.39574453464988</v>
      </c>
      <c r="N145" s="275">
        <f t="shared" si="10"/>
        <v>4804.2737918792209</v>
      </c>
    </row>
    <row r="146" spans="5:14" x14ac:dyDescent="0.25">
      <c r="E146" s="25" t="s">
        <v>118</v>
      </c>
      <c r="F146" s="26">
        <v>88</v>
      </c>
      <c r="G146" s="27">
        <v>1560</v>
      </c>
      <c r="H146" s="642">
        <v>1600</v>
      </c>
      <c r="I146" s="701">
        <v>235012.53</v>
      </c>
      <c r="J146" s="28">
        <f t="shared" si="8"/>
        <v>6.6379439428187088E-3</v>
      </c>
      <c r="K146" s="28">
        <f t="shared" si="9"/>
        <v>6.8081476336602142E-3</v>
      </c>
      <c r="L146" s="27">
        <v>135769.92000000001</v>
      </c>
      <c r="M146" s="24">
        <f t="shared" si="11"/>
        <v>0.57771353723139784</v>
      </c>
      <c r="N146" s="275">
        <f t="shared" si="10"/>
        <v>4804.8515054164527</v>
      </c>
    </row>
    <row r="147" spans="5:14" x14ac:dyDescent="0.25">
      <c r="E147" s="25" t="s">
        <v>118</v>
      </c>
      <c r="F147" s="26">
        <v>49912</v>
      </c>
      <c r="G147" s="27">
        <v>1560</v>
      </c>
      <c r="H147" s="642">
        <v>1600</v>
      </c>
      <c r="I147" s="701">
        <v>235012.53</v>
      </c>
      <c r="J147" s="28">
        <f t="shared" si="8"/>
        <v>6.6379439428187088E-3</v>
      </c>
      <c r="K147" s="28">
        <f t="shared" si="9"/>
        <v>6.8081476336602142E-3</v>
      </c>
      <c r="L147" s="27">
        <v>77006230.079999998</v>
      </c>
      <c r="M147" s="24">
        <f t="shared" si="11"/>
        <v>327.66861443515376</v>
      </c>
      <c r="N147" s="275">
        <f t="shared" si="10"/>
        <v>5132.5201198516061</v>
      </c>
    </row>
    <row r="148" spans="5:14" x14ac:dyDescent="0.25">
      <c r="E148" s="25" t="s">
        <v>47</v>
      </c>
      <c r="F148" s="26">
        <v>89</v>
      </c>
      <c r="G148" s="27">
        <v>1900</v>
      </c>
      <c r="H148" s="642">
        <v>1970</v>
      </c>
      <c r="I148" s="701">
        <v>258712.02</v>
      </c>
      <c r="J148" s="28">
        <f t="shared" si="8"/>
        <v>7.3440731512977248E-3</v>
      </c>
      <c r="K148" s="28">
        <f t="shared" si="9"/>
        <v>7.6146442673981673E-3</v>
      </c>
      <c r="L148" s="27">
        <v>167239.9</v>
      </c>
      <c r="M148" s="24">
        <f t="shared" si="11"/>
        <v>0.64643266285037704</v>
      </c>
      <c r="N148" s="275">
        <f t="shared" si="10"/>
        <v>5133.1665525144563</v>
      </c>
    </row>
    <row r="149" spans="5:14" x14ac:dyDescent="0.25">
      <c r="E149" s="25" t="s">
        <v>47</v>
      </c>
      <c r="F149" s="26">
        <v>411</v>
      </c>
      <c r="G149" s="27">
        <v>1900</v>
      </c>
      <c r="H149" s="642">
        <v>1970</v>
      </c>
      <c r="I149" s="701">
        <v>258712.02</v>
      </c>
      <c r="J149" s="28">
        <f t="shared" si="8"/>
        <v>7.3440731512977248E-3</v>
      </c>
      <c r="K149" s="28">
        <f t="shared" si="9"/>
        <v>7.6146442673981673E-3</v>
      </c>
      <c r="L149" s="27">
        <v>772310.1</v>
      </c>
      <c r="M149" s="24">
        <f t="shared" si="11"/>
        <v>2.9852115104663479</v>
      </c>
      <c r="N149" s="275">
        <f t="shared" si="10"/>
        <v>5136.1517640249231</v>
      </c>
    </row>
    <row r="150" spans="5:14" x14ac:dyDescent="0.25">
      <c r="E150" s="25" t="s">
        <v>47</v>
      </c>
      <c r="F150" s="26">
        <v>347</v>
      </c>
      <c r="G150" s="27">
        <v>1900</v>
      </c>
      <c r="H150" s="642">
        <v>1970</v>
      </c>
      <c r="I150" s="701">
        <v>258712.02</v>
      </c>
      <c r="J150" s="28">
        <f t="shared" si="8"/>
        <v>7.3440731512977248E-3</v>
      </c>
      <c r="K150" s="28">
        <f t="shared" si="9"/>
        <v>7.6146442673981673E-3</v>
      </c>
      <c r="L150" s="27">
        <v>652047.69999999995</v>
      </c>
      <c r="M150" s="24">
        <f t="shared" si="11"/>
        <v>2.5203610562818071</v>
      </c>
      <c r="N150" s="275">
        <f t="shared" si="10"/>
        <v>5138.6721250812052</v>
      </c>
    </row>
    <row r="151" spans="5:14" x14ac:dyDescent="0.25">
      <c r="E151" s="25" t="s">
        <v>47</v>
      </c>
      <c r="F151" s="26">
        <v>15000</v>
      </c>
      <c r="G151" s="27">
        <v>1900</v>
      </c>
      <c r="H151" s="642">
        <v>1970</v>
      </c>
      <c r="I151" s="701">
        <v>258712.02</v>
      </c>
      <c r="J151" s="28">
        <f t="shared" si="8"/>
        <v>7.3440731512977248E-3</v>
      </c>
      <c r="K151" s="28">
        <f t="shared" si="9"/>
        <v>7.6146442673981673E-3</v>
      </c>
      <c r="L151" s="27">
        <v>28186500</v>
      </c>
      <c r="M151" s="24">
        <f t="shared" si="11"/>
        <v>108.94932519950176</v>
      </c>
      <c r="N151" s="275">
        <f t="shared" si="10"/>
        <v>5247.621450280707</v>
      </c>
    </row>
    <row r="152" spans="5:14" x14ac:dyDescent="0.25">
      <c r="E152" s="25" t="s">
        <v>47</v>
      </c>
      <c r="F152" s="26">
        <v>9153</v>
      </c>
      <c r="G152" s="27">
        <v>1900</v>
      </c>
      <c r="H152" s="642">
        <v>1970</v>
      </c>
      <c r="I152" s="701">
        <v>258712.02</v>
      </c>
      <c r="J152" s="28">
        <f t="shared" si="8"/>
        <v>7.3440731512977248E-3</v>
      </c>
      <c r="K152" s="28">
        <f t="shared" si="9"/>
        <v>7.6146442673981673E-3</v>
      </c>
      <c r="L152" s="27">
        <v>17199402.300000001</v>
      </c>
      <c r="M152" s="24">
        <f t="shared" si="11"/>
        <v>66.480878236735975</v>
      </c>
      <c r="N152" s="275">
        <f t="shared" si="10"/>
        <v>5314.1023285174433</v>
      </c>
    </row>
    <row r="153" spans="5:14" x14ac:dyDescent="0.25">
      <c r="E153" s="25" t="s">
        <v>47</v>
      </c>
      <c r="F153" s="26">
        <v>610</v>
      </c>
      <c r="G153" s="27">
        <v>1900</v>
      </c>
      <c r="H153" s="642">
        <v>1970</v>
      </c>
      <c r="I153" s="701">
        <v>258712.02</v>
      </c>
      <c r="J153" s="28">
        <f t="shared" si="8"/>
        <v>7.3440731512977248E-3</v>
      </c>
      <c r="K153" s="28">
        <f t="shared" si="9"/>
        <v>7.6146442673981673E-3</v>
      </c>
      <c r="L153" s="27">
        <v>1146251</v>
      </c>
      <c r="M153" s="24">
        <f t="shared" si="11"/>
        <v>4.4306058914464046</v>
      </c>
      <c r="N153" s="275">
        <f t="shared" si="10"/>
        <v>5318.5329344088896</v>
      </c>
    </row>
    <row r="154" spans="5:14" x14ac:dyDescent="0.25">
      <c r="E154" s="25" t="s">
        <v>47</v>
      </c>
      <c r="F154" s="26">
        <v>74390</v>
      </c>
      <c r="G154" s="27">
        <v>1900</v>
      </c>
      <c r="H154" s="642">
        <v>1970</v>
      </c>
      <c r="I154" s="701">
        <v>258712.02</v>
      </c>
      <c r="J154" s="28">
        <f t="shared" si="8"/>
        <v>7.3440731512977248E-3</v>
      </c>
      <c r="K154" s="28">
        <f t="shared" si="9"/>
        <v>7.6146442673981673E-3</v>
      </c>
      <c r="L154" s="27">
        <v>139786249</v>
      </c>
      <c r="M154" s="24">
        <f t="shared" si="11"/>
        <v>540.3160201060623</v>
      </c>
      <c r="N154" s="275">
        <f t="shared" si="10"/>
        <v>5858.8489545149514</v>
      </c>
    </row>
    <row r="155" spans="5:14" x14ac:dyDescent="0.25">
      <c r="E155" s="25" t="s">
        <v>50</v>
      </c>
      <c r="F155" s="26">
        <v>2</v>
      </c>
      <c r="G155" s="27">
        <v>1980</v>
      </c>
      <c r="H155" s="642">
        <v>2030</v>
      </c>
      <c r="I155" s="701">
        <v>268022.76</v>
      </c>
      <c r="J155" s="28">
        <f t="shared" si="8"/>
        <v>7.3874323210461673E-3</v>
      </c>
      <c r="K155" s="28">
        <f t="shared" si="9"/>
        <v>7.5739836422847075E-3</v>
      </c>
      <c r="L155" s="27">
        <v>3870.4</v>
      </c>
      <c r="M155" s="24">
        <f t="shared" si="11"/>
        <v>1.4440564674432872E-2</v>
      </c>
      <c r="N155" s="275">
        <f t="shared" si="10"/>
        <v>5858.8633950796257</v>
      </c>
    </row>
    <row r="156" spans="5:14" x14ac:dyDescent="0.25">
      <c r="E156" s="25" t="s">
        <v>50</v>
      </c>
      <c r="F156" s="26">
        <v>255</v>
      </c>
      <c r="G156" s="27">
        <v>1980</v>
      </c>
      <c r="H156" s="642">
        <v>2030</v>
      </c>
      <c r="I156" s="701">
        <v>268022.76</v>
      </c>
      <c r="J156" s="28">
        <f t="shared" si="8"/>
        <v>7.3874323210461673E-3</v>
      </c>
      <c r="K156" s="28">
        <f t="shared" si="9"/>
        <v>7.5739836422847075E-3</v>
      </c>
      <c r="L156" s="27">
        <v>499346.1</v>
      </c>
      <c r="M156" s="24">
        <f t="shared" si="11"/>
        <v>1.8630734942062381</v>
      </c>
      <c r="N156" s="275">
        <f t="shared" si="10"/>
        <v>5860.7264685738319</v>
      </c>
    </row>
    <row r="157" spans="5:14" x14ac:dyDescent="0.25">
      <c r="E157" s="25" t="s">
        <v>50</v>
      </c>
      <c r="F157" s="26">
        <v>3669</v>
      </c>
      <c r="G157" s="27">
        <v>1980</v>
      </c>
      <c r="H157" s="642">
        <v>2030</v>
      </c>
      <c r="I157" s="701">
        <v>268022.76</v>
      </c>
      <c r="J157" s="28">
        <f t="shared" si="8"/>
        <v>7.3874323210461673E-3</v>
      </c>
      <c r="K157" s="28">
        <f t="shared" si="9"/>
        <v>7.5739836422847075E-3</v>
      </c>
      <c r="L157" s="27">
        <v>7184709.1799999997</v>
      </c>
      <c r="M157" s="24">
        <f t="shared" si="11"/>
        <v>26.806339804873286</v>
      </c>
      <c r="N157" s="275">
        <f t="shared" si="10"/>
        <v>5887.5328083787053</v>
      </c>
    </row>
    <row r="158" spans="5:14" x14ac:dyDescent="0.25">
      <c r="E158" s="25" t="s">
        <v>54</v>
      </c>
      <c r="F158" s="26">
        <v>150</v>
      </c>
      <c r="G158" s="27">
        <v>2100</v>
      </c>
      <c r="H158" s="642">
        <v>2300</v>
      </c>
      <c r="I158" s="701">
        <v>294729.01</v>
      </c>
      <c r="J158" s="28">
        <f t="shared" si="8"/>
        <v>7.1251893391831361E-3</v>
      </c>
      <c r="K158" s="28">
        <f t="shared" si="9"/>
        <v>7.8037788000577205E-3</v>
      </c>
      <c r="L158" s="27">
        <v>311535</v>
      </c>
      <c r="M158" s="24">
        <f t="shared" si="11"/>
        <v>1.0570218384678183</v>
      </c>
      <c r="N158" s="275">
        <f t="shared" si="10"/>
        <v>5888.5898302171736</v>
      </c>
    </row>
    <row r="159" spans="5:14" x14ac:dyDescent="0.25">
      <c r="E159" s="25" t="s">
        <v>54</v>
      </c>
      <c r="F159" s="26">
        <v>10000</v>
      </c>
      <c r="G159" s="27">
        <v>2100</v>
      </c>
      <c r="H159" s="642">
        <v>2300</v>
      </c>
      <c r="I159" s="701">
        <v>294729.01</v>
      </c>
      <c r="J159" s="28">
        <f t="shared" si="8"/>
        <v>7.1251893391831361E-3</v>
      </c>
      <c r="K159" s="28">
        <f t="shared" si="9"/>
        <v>7.8037788000577205E-3</v>
      </c>
      <c r="L159" s="27">
        <v>20769000</v>
      </c>
      <c r="M159" s="24">
        <f t="shared" si="11"/>
        <v>70.468122564521224</v>
      </c>
      <c r="N159" s="275">
        <f t="shared" si="10"/>
        <v>5959.0579527816944</v>
      </c>
    </row>
    <row r="160" spans="5:14" x14ac:dyDescent="0.25">
      <c r="E160" s="25" t="s">
        <v>54</v>
      </c>
      <c r="F160" s="26">
        <v>125</v>
      </c>
      <c r="G160" s="27">
        <v>2100</v>
      </c>
      <c r="H160" s="642">
        <v>2300</v>
      </c>
      <c r="I160" s="701">
        <v>294729.01</v>
      </c>
      <c r="J160" s="28">
        <f t="shared" si="8"/>
        <v>7.1251893391831361E-3</v>
      </c>
      <c r="K160" s="28">
        <f t="shared" si="9"/>
        <v>7.8037788000577205E-3</v>
      </c>
      <c r="L160" s="27">
        <v>259612.5</v>
      </c>
      <c r="M160" s="24">
        <f t="shared" si="11"/>
        <v>0.88085153205651523</v>
      </c>
      <c r="N160" s="275">
        <f t="shared" si="10"/>
        <v>5959.9388043137506</v>
      </c>
    </row>
    <row r="161" spans="5:14" x14ac:dyDescent="0.25">
      <c r="E161" s="25" t="s">
        <v>54</v>
      </c>
      <c r="F161" s="26">
        <v>32</v>
      </c>
      <c r="G161" s="27">
        <v>2100</v>
      </c>
      <c r="H161" s="642">
        <v>2300</v>
      </c>
      <c r="I161" s="701">
        <v>294729.01</v>
      </c>
      <c r="J161" s="28">
        <f t="shared" si="8"/>
        <v>7.1251893391831361E-3</v>
      </c>
      <c r="K161" s="28">
        <f t="shared" si="9"/>
        <v>7.8037788000577205E-3</v>
      </c>
      <c r="L161" s="27">
        <v>66460.800000000003</v>
      </c>
      <c r="M161" s="24">
        <f t="shared" si="11"/>
        <v>0.22549799220646791</v>
      </c>
      <c r="N161" s="275">
        <f t="shared" si="10"/>
        <v>5960.1643023059569</v>
      </c>
    </row>
    <row r="162" spans="5:14" x14ac:dyDescent="0.25">
      <c r="E162" s="25" t="s">
        <v>54</v>
      </c>
      <c r="F162" s="26">
        <v>18500</v>
      </c>
      <c r="G162" s="27">
        <v>2100</v>
      </c>
      <c r="H162" s="642">
        <v>2300</v>
      </c>
      <c r="I162" s="701">
        <v>294729.01</v>
      </c>
      <c r="J162" s="28">
        <f t="shared" si="8"/>
        <v>7.1251893391831361E-3</v>
      </c>
      <c r="K162" s="28">
        <f t="shared" si="9"/>
        <v>7.8037788000577205E-3</v>
      </c>
      <c r="L162" s="27">
        <v>38422650</v>
      </c>
      <c r="M162" s="24">
        <f t="shared" si="11"/>
        <v>130.36602674436426</v>
      </c>
      <c r="N162" s="275">
        <f t="shared" si="10"/>
        <v>6090.5303290503216</v>
      </c>
    </row>
    <row r="163" spans="5:14" x14ac:dyDescent="0.25">
      <c r="E163" s="25" t="s">
        <v>54</v>
      </c>
      <c r="F163" s="26">
        <v>20200</v>
      </c>
      <c r="G163" s="27">
        <v>2100</v>
      </c>
      <c r="H163" s="642">
        <v>2300</v>
      </c>
      <c r="I163" s="701">
        <v>294729.01</v>
      </c>
      <c r="J163" s="28">
        <f t="shared" si="8"/>
        <v>7.1251893391831361E-3</v>
      </c>
      <c r="K163" s="28">
        <f t="shared" si="9"/>
        <v>7.8037788000577205E-3</v>
      </c>
      <c r="L163" s="27">
        <v>41953380</v>
      </c>
      <c r="M163" s="24">
        <f t="shared" si="11"/>
        <v>142.34560758033285</v>
      </c>
      <c r="N163" s="275">
        <f t="shared" si="10"/>
        <v>6232.8759366306549</v>
      </c>
    </row>
    <row r="164" spans="5:14" x14ac:dyDescent="0.25">
      <c r="E164" s="25" t="s">
        <v>54</v>
      </c>
      <c r="F164" s="26">
        <v>50000</v>
      </c>
      <c r="G164" s="27">
        <v>2100</v>
      </c>
      <c r="H164" s="642">
        <v>2300</v>
      </c>
      <c r="I164" s="701">
        <v>294729.01</v>
      </c>
      <c r="J164" s="28">
        <f t="shared" si="8"/>
        <v>7.1251893391831361E-3</v>
      </c>
      <c r="K164" s="28">
        <f t="shared" si="9"/>
        <v>7.8037788000577205E-3</v>
      </c>
      <c r="L164" s="27">
        <v>103845000</v>
      </c>
      <c r="M164" s="24">
        <f t="shared" si="11"/>
        <v>352.34061282260609</v>
      </c>
      <c r="N164" s="275">
        <f t="shared" si="10"/>
        <v>6585.216549453261</v>
      </c>
    </row>
    <row r="165" spans="5:14" x14ac:dyDescent="0.25">
      <c r="E165" s="25" t="s">
        <v>58</v>
      </c>
      <c r="F165" s="26">
        <v>9323</v>
      </c>
      <c r="G165" s="27">
        <v>2600</v>
      </c>
      <c r="H165" s="642">
        <v>2400</v>
      </c>
      <c r="I165" s="701">
        <v>288953.82</v>
      </c>
      <c r="J165" s="28">
        <f t="shared" si="8"/>
        <v>8.9979776007114206E-3</v>
      </c>
      <c r="K165" s="28">
        <f t="shared" si="9"/>
        <v>8.3058254775797737E-3</v>
      </c>
      <c r="L165" s="27">
        <v>23973162.199999999</v>
      </c>
      <c r="M165" s="24">
        <f t="shared" si="11"/>
        <v>82.965375574546826</v>
      </c>
      <c r="N165" s="275">
        <f t="shared" si="10"/>
        <v>6668.1819250278077</v>
      </c>
    </row>
    <row r="166" spans="5:14" x14ac:dyDescent="0.25">
      <c r="E166" s="25" t="s">
        <v>58</v>
      </c>
      <c r="F166" s="26">
        <v>200</v>
      </c>
      <c r="G166" s="27">
        <v>2600</v>
      </c>
      <c r="H166" s="642">
        <v>2400</v>
      </c>
      <c r="I166" s="701">
        <v>288953.82</v>
      </c>
      <c r="J166" s="28">
        <f t="shared" si="8"/>
        <v>8.9979776007114206E-3</v>
      </c>
      <c r="K166" s="28">
        <f t="shared" si="9"/>
        <v>8.3058254775797737E-3</v>
      </c>
      <c r="L166" s="27">
        <v>514280</v>
      </c>
      <c r="M166" s="24">
        <f t="shared" si="11"/>
        <v>1.7797999694207192</v>
      </c>
      <c r="N166" s="275">
        <f t="shared" si="10"/>
        <v>6669.961724997228</v>
      </c>
    </row>
    <row r="167" spans="5:14" x14ac:dyDescent="0.25">
      <c r="E167" s="25" t="s">
        <v>58</v>
      </c>
      <c r="F167" s="26">
        <v>740</v>
      </c>
      <c r="G167" s="27">
        <v>2600</v>
      </c>
      <c r="H167" s="642">
        <v>2400</v>
      </c>
      <c r="I167" s="701">
        <v>288953.82</v>
      </c>
      <c r="J167" s="28">
        <f t="shared" si="8"/>
        <v>8.9979776007114206E-3</v>
      </c>
      <c r="K167" s="28">
        <f t="shared" si="9"/>
        <v>8.3058254775797737E-3</v>
      </c>
      <c r="L167" s="27">
        <v>1902836</v>
      </c>
      <c r="M167" s="24">
        <f t="shared" si="11"/>
        <v>6.5852598868566607</v>
      </c>
      <c r="N167" s="275">
        <f t="shared" si="10"/>
        <v>6676.5469848840848</v>
      </c>
    </row>
    <row r="168" spans="5:14" x14ac:dyDescent="0.25">
      <c r="E168" s="25" t="s">
        <v>58</v>
      </c>
      <c r="F168" s="26">
        <v>9</v>
      </c>
      <c r="G168" s="27">
        <v>2600</v>
      </c>
      <c r="H168" s="642">
        <v>2400</v>
      </c>
      <c r="I168" s="701">
        <v>288953.82</v>
      </c>
      <c r="J168" s="28">
        <f t="shared" si="8"/>
        <v>8.9979776007114206E-3</v>
      </c>
      <c r="K168" s="28">
        <f t="shared" si="9"/>
        <v>8.3058254775797737E-3</v>
      </c>
      <c r="L168" s="27">
        <v>23116</v>
      </c>
      <c r="M168" s="24">
        <f t="shared" si="11"/>
        <v>7.9998942391555847E-2</v>
      </c>
      <c r="N168" s="275">
        <f t="shared" si="10"/>
        <v>6676.6269838264761</v>
      </c>
    </row>
    <row r="169" spans="5:14" x14ac:dyDescent="0.25">
      <c r="E169" s="25" t="s">
        <v>111</v>
      </c>
      <c r="F169" s="26">
        <v>29997</v>
      </c>
      <c r="G169" s="27">
        <v>2100</v>
      </c>
      <c r="H169" s="642">
        <v>2850</v>
      </c>
      <c r="I169" s="701">
        <v>298781.93</v>
      </c>
      <c r="J169" s="28">
        <f t="shared" si="8"/>
        <v>7.0285375022512237E-3</v>
      </c>
      <c r="K169" s="28">
        <f t="shared" si="9"/>
        <v>9.5387294673409465E-3</v>
      </c>
      <c r="L169" s="27">
        <v>62300769.299999997</v>
      </c>
      <c r="M169" s="24">
        <f t="shared" si="11"/>
        <v>208.51585402102464</v>
      </c>
      <c r="N169" s="275">
        <f t="shared" si="10"/>
        <v>6885.1428378475011</v>
      </c>
    </row>
    <row r="170" spans="5:14" x14ac:dyDescent="0.25">
      <c r="E170" s="25" t="s">
        <v>111</v>
      </c>
      <c r="F170" s="26">
        <v>1000</v>
      </c>
      <c r="G170" s="27">
        <v>2100</v>
      </c>
      <c r="H170" s="642">
        <v>2850</v>
      </c>
      <c r="I170" s="701">
        <v>298781.93</v>
      </c>
      <c r="J170" s="28">
        <f t="shared" si="8"/>
        <v>7.0285375022512237E-3</v>
      </c>
      <c r="K170" s="28">
        <f t="shared" si="9"/>
        <v>9.5387294673409465E-3</v>
      </c>
      <c r="L170" s="27">
        <v>2076900</v>
      </c>
      <c r="M170" s="24">
        <f t="shared" si="11"/>
        <v>6.9512235897264603</v>
      </c>
      <c r="N170" s="275">
        <f t="shared" si="10"/>
        <v>6892.0940614372275</v>
      </c>
    </row>
    <row r="171" spans="5:14" x14ac:dyDescent="0.25">
      <c r="E171" s="25" t="s">
        <v>111</v>
      </c>
      <c r="F171" s="26">
        <v>1300</v>
      </c>
      <c r="G171" s="27">
        <v>2100</v>
      </c>
      <c r="H171" s="642">
        <v>2850</v>
      </c>
      <c r="I171" s="701">
        <v>298781.93</v>
      </c>
      <c r="J171" s="28">
        <f t="shared" si="8"/>
        <v>7.0285375022512237E-3</v>
      </c>
      <c r="K171" s="28">
        <f t="shared" si="9"/>
        <v>9.5387294673409465E-3</v>
      </c>
      <c r="L171" s="27">
        <v>2699970</v>
      </c>
      <c r="M171" s="24">
        <f t="shared" si="11"/>
        <v>9.0365906666443987</v>
      </c>
      <c r="N171" s="275">
        <f t="shared" si="10"/>
        <v>6901.1306521038723</v>
      </c>
    </row>
    <row r="172" spans="5:14" x14ac:dyDescent="0.25">
      <c r="E172" s="25" t="s">
        <v>111</v>
      </c>
      <c r="F172" s="26">
        <v>9</v>
      </c>
      <c r="G172" s="27">
        <v>2100</v>
      </c>
      <c r="H172" s="642">
        <v>2850</v>
      </c>
      <c r="I172" s="701">
        <v>298781.93</v>
      </c>
      <c r="J172" s="28">
        <f t="shared" si="8"/>
        <v>7.0285375022512237E-3</v>
      </c>
      <c r="K172" s="28">
        <f t="shared" si="9"/>
        <v>9.5387294673409465E-3</v>
      </c>
      <c r="L172" s="27">
        <v>18661</v>
      </c>
      <c r="M172" s="24">
        <f t="shared" si="11"/>
        <v>6.2456923014052423E-2</v>
      </c>
      <c r="N172" s="275">
        <f t="shared" si="10"/>
        <v>6901.1931090268863</v>
      </c>
    </row>
    <row r="173" spans="5:14" x14ac:dyDescent="0.25">
      <c r="E173" s="25" t="s">
        <v>111</v>
      </c>
      <c r="F173" s="26">
        <v>3218</v>
      </c>
      <c r="G173" s="27">
        <v>2100</v>
      </c>
      <c r="H173" s="642">
        <v>2850</v>
      </c>
      <c r="I173" s="701">
        <v>298781.93</v>
      </c>
      <c r="J173" s="28">
        <f t="shared" si="8"/>
        <v>7.0285375022512237E-3</v>
      </c>
      <c r="K173" s="28">
        <f t="shared" si="9"/>
        <v>9.5387294673409465E-3</v>
      </c>
      <c r="L173" s="27">
        <v>6683464.2000000002</v>
      </c>
      <c r="M173" s="24">
        <f t="shared" si="11"/>
        <v>22.369037511739752</v>
      </c>
      <c r="N173" s="275">
        <f t="shared" si="10"/>
        <v>6923.5621465386257</v>
      </c>
    </row>
    <row r="174" spans="5:14" x14ac:dyDescent="0.25">
      <c r="E174" s="25" t="s">
        <v>111</v>
      </c>
      <c r="F174" s="26">
        <v>24</v>
      </c>
      <c r="G174" s="27">
        <v>2100</v>
      </c>
      <c r="H174" s="642">
        <v>2850</v>
      </c>
      <c r="I174" s="701">
        <v>298781.93</v>
      </c>
      <c r="J174" s="28">
        <f t="shared" si="8"/>
        <v>7.0285375022512237E-3</v>
      </c>
      <c r="K174" s="28">
        <f t="shared" si="9"/>
        <v>9.5387294673409465E-3</v>
      </c>
      <c r="L174" s="27">
        <v>49845.599999999999</v>
      </c>
      <c r="M174" s="24">
        <f t="shared" si="11"/>
        <v>0.16682936615343505</v>
      </c>
      <c r="N174" s="275">
        <f t="shared" si="10"/>
        <v>6923.728975904779</v>
      </c>
    </row>
    <row r="175" spans="5:14" x14ac:dyDescent="0.25">
      <c r="E175" s="25" t="s">
        <v>111</v>
      </c>
      <c r="F175" s="26">
        <v>1000</v>
      </c>
      <c r="G175" s="27">
        <v>2100</v>
      </c>
      <c r="H175" s="642">
        <v>2850</v>
      </c>
      <c r="I175" s="701">
        <v>298781.93</v>
      </c>
      <c r="J175" s="28">
        <f t="shared" si="8"/>
        <v>7.0285375022512237E-3</v>
      </c>
      <c r="K175" s="28">
        <f t="shared" si="9"/>
        <v>9.5387294673409465E-3</v>
      </c>
      <c r="L175" s="27">
        <v>2076900</v>
      </c>
      <c r="M175" s="24">
        <f t="shared" si="11"/>
        <v>6.9512235897264603</v>
      </c>
      <c r="N175" s="275">
        <f t="shared" si="10"/>
        <v>6930.6801994945054</v>
      </c>
    </row>
    <row r="176" spans="5:14" x14ac:dyDescent="0.25">
      <c r="E176" s="25" t="s">
        <v>111</v>
      </c>
      <c r="F176" s="26">
        <v>13452</v>
      </c>
      <c r="G176" s="27">
        <v>2100</v>
      </c>
      <c r="H176" s="642">
        <v>2850</v>
      </c>
      <c r="I176" s="701">
        <v>298781.93</v>
      </c>
      <c r="J176" s="28">
        <f t="shared" si="8"/>
        <v>7.0285375022512237E-3</v>
      </c>
      <c r="K176" s="28">
        <f t="shared" si="9"/>
        <v>9.5387294673409465E-3</v>
      </c>
      <c r="L176" s="27">
        <v>27938458.800000001</v>
      </c>
      <c r="M176" s="24">
        <f t="shared" si="11"/>
        <v>93.507859729000344</v>
      </c>
      <c r="N176" s="275">
        <f t="shared" si="10"/>
        <v>7024.1880592235057</v>
      </c>
    </row>
    <row r="177" spans="5:14" x14ac:dyDescent="0.25">
      <c r="E177" s="25" t="s">
        <v>111</v>
      </c>
      <c r="F177" s="26">
        <v>100</v>
      </c>
      <c r="G177" s="27">
        <v>2200</v>
      </c>
      <c r="H177" s="642">
        <v>2850</v>
      </c>
      <c r="I177" s="701">
        <v>298781.93</v>
      </c>
      <c r="J177" s="28">
        <f t="shared" si="8"/>
        <v>7.3632297642631872E-3</v>
      </c>
      <c r="K177" s="28">
        <f t="shared" si="9"/>
        <v>9.5387294673409465E-3</v>
      </c>
      <c r="L177" s="27">
        <v>217580</v>
      </c>
      <c r="M177" s="24">
        <f t="shared" si="11"/>
        <v>0.7282234236856292</v>
      </c>
      <c r="N177" s="275">
        <f t="shared" si="10"/>
        <v>7024.9162826471911</v>
      </c>
    </row>
    <row r="178" spans="5:14" x14ac:dyDescent="0.25">
      <c r="E178" s="25" t="s">
        <v>100</v>
      </c>
      <c r="F178" s="26">
        <v>352</v>
      </c>
      <c r="G178" s="27">
        <v>2850</v>
      </c>
      <c r="H178" s="642">
        <v>2900</v>
      </c>
      <c r="I178" s="701">
        <v>294821.82</v>
      </c>
      <c r="J178" s="28">
        <f t="shared" si="8"/>
        <v>9.6668557300134701E-3</v>
      </c>
      <c r="K178" s="28">
        <f t="shared" si="9"/>
        <v>9.836449690189146E-3</v>
      </c>
      <c r="L178" s="27">
        <v>992164.8</v>
      </c>
      <c r="M178" s="24">
        <f t="shared" si="11"/>
        <v>3.3653031515781295</v>
      </c>
      <c r="N178" s="275">
        <f t="shared" si="10"/>
        <v>7028.2815857987689</v>
      </c>
    </row>
    <row r="179" spans="5:14" x14ac:dyDescent="0.25">
      <c r="E179" s="25" t="s">
        <v>100</v>
      </c>
      <c r="F179" s="26">
        <v>1164</v>
      </c>
      <c r="G179" s="27">
        <v>2850</v>
      </c>
      <c r="H179" s="642">
        <v>2900</v>
      </c>
      <c r="I179" s="701">
        <v>294821.82</v>
      </c>
      <c r="J179" s="28">
        <f t="shared" si="8"/>
        <v>9.6668557300134701E-3</v>
      </c>
      <c r="K179" s="28">
        <f t="shared" si="9"/>
        <v>9.836449690189146E-3</v>
      </c>
      <c r="L179" s="27">
        <v>3280908.6</v>
      </c>
      <c r="M179" s="24">
        <f t="shared" si="11"/>
        <v>11.128445648968587</v>
      </c>
      <c r="N179" s="275">
        <f t="shared" si="10"/>
        <v>7039.4100314477373</v>
      </c>
    </row>
    <row r="180" spans="5:14" x14ac:dyDescent="0.25">
      <c r="E180" s="25" t="s">
        <v>62</v>
      </c>
      <c r="F180" s="26">
        <v>10000</v>
      </c>
      <c r="G180" s="27">
        <v>2995</v>
      </c>
      <c r="H180" s="642">
        <v>2940</v>
      </c>
      <c r="I180" s="701">
        <v>317382.73</v>
      </c>
      <c r="J180" s="28">
        <f t="shared" si="8"/>
        <v>9.4365562990777734E-3</v>
      </c>
      <c r="K180" s="28">
        <f t="shared" si="9"/>
        <v>9.2632639463401181E-3</v>
      </c>
      <c r="L180" s="27">
        <v>29620550</v>
      </c>
      <c r="M180" s="24">
        <f t="shared" si="11"/>
        <v>93.327541797879178</v>
      </c>
      <c r="N180" s="275">
        <f t="shared" si="10"/>
        <v>7132.7375732456167</v>
      </c>
    </row>
    <row r="181" spans="5:14" x14ac:dyDescent="0.25">
      <c r="E181" s="25" t="s">
        <v>70</v>
      </c>
      <c r="F181" s="26">
        <v>20000</v>
      </c>
      <c r="G181" s="27">
        <v>3150</v>
      </c>
      <c r="H181" s="642">
        <v>3200</v>
      </c>
      <c r="I181" s="701">
        <v>364023.12</v>
      </c>
      <c r="J181" s="28">
        <f t="shared" si="8"/>
        <v>8.6532965268799403E-3</v>
      </c>
      <c r="K181" s="28">
        <f t="shared" si="9"/>
        <v>8.7906504400050191E-3</v>
      </c>
      <c r="L181" s="27">
        <v>62307000</v>
      </c>
      <c r="M181" s="24">
        <f t="shared" si="11"/>
        <v>171.16220530168525</v>
      </c>
      <c r="N181" s="275">
        <f t="shared" si="10"/>
        <v>7303.899778547302</v>
      </c>
    </row>
    <row r="182" spans="5:14" x14ac:dyDescent="0.25">
      <c r="E182" s="25" t="s">
        <v>70</v>
      </c>
      <c r="F182" s="26">
        <v>40000</v>
      </c>
      <c r="G182" s="27">
        <v>3150</v>
      </c>
      <c r="H182" s="642">
        <v>3200</v>
      </c>
      <c r="I182" s="701">
        <v>364023.12</v>
      </c>
      <c r="J182" s="28">
        <f t="shared" si="8"/>
        <v>8.6532965268799403E-3</v>
      </c>
      <c r="K182" s="28">
        <f t="shared" si="9"/>
        <v>8.7906504400050191E-3</v>
      </c>
      <c r="L182" s="27">
        <v>124614000</v>
      </c>
      <c r="M182" s="24">
        <f t="shared" si="11"/>
        <v>342.3244106033705</v>
      </c>
      <c r="N182" s="275">
        <f t="shared" si="10"/>
        <v>7646.2241891506728</v>
      </c>
    </row>
    <row r="183" spans="5:14" x14ac:dyDescent="0.25">
      <c r="E183" s="25" t="s">
        <v>71</v>
      </c>
      <c r="F183" s="26">
        <v>254</v>
      </c>
      <c r="G183" s="27">
        <v>3200</v>
      </c>
      <c r="H183" s="642">
        <v>3220</v>
      </c>
      <c r="I183" s="701">
        <v>369201.91999999998</v>
      </c>
      <c r="J183" s="28">
        <f t="shared" si="8"/>
        <v>8.6673438751347781E-3</v>
      </c>
      <c r="K183" s="28">
        <f t="shared" si="9"/>
        <v>8.7215147743543702E-3</v>
      </c>
      <c r="L183" s="27">
        <v>803859.2</v>
      </c>
      <c r="M183" s="24">
        <f t="shared" si="11"/>
        <v>2.1772887854971068</v>
      </c>
      <c r="N183" s="275">
        <f t="shared" si="10"/>
        <v>7648.4014779361696</v>
      </c>
    </row>
    <row r="184" spans="5:14" x14ac:dyDescent="0.25">
      <c r="E184" s="25" t="s">
        <v>71</v>
      </c>
      <c r="F184" s="26">
        <v>24746</v>
      </c>
      <c r="G184" s="27">
        <v>3200</v>
      </c>
      <c r="H184" s="642">
        <v>3220</v>
      </c>
      <c r="I184" s="701">
        <v>369201.91999999998</v>
      </c>
      <c r="J184" s="28">
        <f t="shared" si="8"/>
        <v>8.6673438751347781E-3</v>
      </c>
      <c r="K184" s="28">
        <f t="shared" si="9"/>
        <v>8.7215147743543702E-3</v>
      </c>
      <c r="L184" s="27">
        <v>78316140.799999997</v>
      </c>
      <c r="M184" s="24">
        <f t="shared" si="11"/>
        <v>212.12278852721025</v>
      </c>
      <c r="N184" s="275">
        <f t="shared" si="10"/>
        <v>7860.5242664633797</v>
      </c>
    </row>
    <row r="185" spans="5:14" x14ac:dyDescent="0.25">
      <c r="E185" s="25" t="s">
        <v>71</v>
      </c>
      <c r="F185" s="26">
        <v>50000</v>
      </c>
      <c r="G185" s="27">
        <v>3200</v>
      </c>
      <c r="H185" s="642">
        <v>3220</v>
      </c>
      <c r="I185" s="701">
        <v>369201.91999999998</v>
      </c>
      <c r="J185" s="28">
        <f t="shared" si="8"/>
        <v>8.6673438751347781E-3</v>
      </c>
      <c r="K185" s="28">
        <f t="shared" si="9"/>
        <v>8.7215147743543702E-3</v>
      </c>
      <c r="L185" s="27">
        <v>158240000</v>
      </c>
      <c r="M185" s="24">
        <f t="shared" si="11"/>
        <v>428.60015462541475</v>
      </c>
      <c r="N185" s="275">
        <f t="shared" si="10"/>
        <v>8289.1244210887944</v>
      </c>
    </row>
    <row r="186" spans="5:14" x14ac:dyDescent="0.25">
      <c r="E186" s="25" t="s">
        <v>71</v>
      </c>
      <c r="F186" s="26">
        <v>25000</v>
      </c>
      <c r="G186" s="27">
        <v>3200</v>
      </c>
      <c r="H186" s="642">
        <v>3220</v>
      </c>
      <c r="I186" s="701">
        <v>369201.91999999998</v>
      </c>
      <c r="J186" s="28">
        <f t="shared" si="8"/>
        <v>8.6673438751347781E-3</v>
      </c>
      <c r="K186" s="28">
        <f t="shared" si="9"/>
        <v>8.7215147743543702E-3</v>
      </c>
      <c r="L186" s="27">
        <v>79120000</v>
      </c>
      <c r="M186" s="24">
        <f t="shared" si="11"/>
        <v>214.30007731270737</v>
      </c>
      <c r="N186" s="275">
        <f t="shared" si="10"/>
        <v>8503.4244984015022</v>
      </c>
    </row>
    <row r="187" spans="5:14" x14ac:dyDescent="0.25">
      <c r="E187" s="25" t="s">
        <v>88</v>
      </c>
      <c r="F187" s="26">
        <v>3562</v>
      </c>
      <c r="G187" s="27">
        <v>3200</v>
      </c>
      <c r="H187" s="642">
        <v>3200</v>
      </c>
      <c r="I187" s="701">
        <v>460012.36</v>
      </c>
      <c r="J187" s="28">
        <f t="shared" si="8"/>
        <v>6.956334825438169E-3</v>
      </c>
      <c r="K187" s="28">
        <f t="shared" si="9"/>
        <v>6.956334825438169E-3</v>
      </c>
      <c r="L187" s="27">
        <v>11273017.6</v>
      </c>
      <c r="M187" s="24">
        <f t="shared" si="11"/>
        <v>24.505901537080437</v>
      </c>
      <c r="N187" s="275">
        <f t="shared" si="10"/>
        <v>8527.9303999385829</v>
      </c>
    </row>
    <row r="188" spans="5:14" x14ac:dyDescent="0.25">
      <c r="E188" s="25" t="s">
        <v>88</v>
      </c>
      <c r="F188" s="26">
        <v>26438</v>
      </c>
      <c r="G188" s="27">
        <v>3200</v>
      </c>
      <c r="H188" s="642">
        <v>3200</v>
      </c>
      <c r="I188" s="701">
        <v>460012.36</v>
      </c>
      <c r="J188" s="28">
        <f t="shared" si="8"/>
        <v>6.956334825438169E-3</v>
      </c>
      <c r="K188" s="28">
        <f t="shared" si="9"/>
        <v>6.956334825438169E-3</v>
      </c>
      <c r="L188" s="27">
        <v>83670982.400000006</v>
      </c>
      <c r="M188" s="24">
        <f t="shared" si="11"/>
        <v>181.88855273367005</v>
      </c>
      <c r="N188" s="275">
        <f t="shared" si="10"/>
        <v>8709.8189526722526</v>
      </c>
    </row>
    <row r="189" spans="5:14" x14ac:dyDescent="0.25">
      <c r="E189" s="25" t="s">
        <v>88</v>
      </c>
      <c r="F189" s="26">
        <v>1062</v>
      </c>
      <c r="G189" s="27">
        <v>3200</v>
      </c>
      <c r="H189" s="642">
        <v>3200</v>
      </c>
      <c r="I189" s="701">
        <v>460012.36</v>
      </c>
      <c r="J189" s="28">
        <f t="shared" si="8"/>
        <v>6.956334825438169E-3</v>
      </c>
      <c r="K189" s="28">
        <f t="shared" si="9"/>
        <v>6.956334825438169E-3</v>
      </c>
      <c r="L189" s="27">
        <v>3361017.6</v>
      </c>
      <c r="M189" s="24">
        <f t="shared" si="11"/>
        <v>7.3063636811845667</v>
      </c>
      <c r="N189" s="275">
        <f t="shared" si="10"/>
        <v>8717.1253163534366</v>
      </c>
    </row>
    <row r="190" spans="5:14" x14ac:dyDescent="0.25">
      <c r="E190" s="25" t="s">
        <v>88</v>
      </c>
      <c r="F190" s="26">
        <v>900</v>
      </c>
      <c r="G190" s="27">
        <v>3200</v>
      </c>
      <c r="H190" s="642">
        <v>3200</v>
      </c>
      <c r="I190" s="701">
        <v>460012.36</v>
      </c>
      <c r="J190" s="28">
        <f t="shared" si="8"/>
        <v>6.956334825438169E-3</v>
      </c>
      <c r="K190" s="28">
        <f t="shared" si="9"/>
        <v>6.956334825438169E-3</v>
      </c>
      <c r="L190" s="27">
        <v>2848320</v>
      </c>
      <c r="M190" s="24">
        <f t="shared" si="11"/>
        <v>6.1918336281225139</v>
      </c>
      <c r="N190" s="275">
        <f t="shared" si="10"/>
        <v>8723.3171499815599</v>
      </c>
    </row>
    <row r="191" spans="5:14" x14ac:dyDescent="0.25">
      <c r="E191" s="25" t="s">
        <v>88</v>
      </c>
      <c r="F191" s="26">
        <v>68038</v>
      </c>
      <c r="G191" s="27">
        <v>3200</v>
      </c>
      <c r="H191" s="642">
        <v>3200</v>
      </c>
      <c r="I191" s="701">
        <v>460012.36</v>
      </c>
      <c r="J191" s="28">
        <f t="shared" si="8"/>
        <v>6.956334825438169E-3</v>
      </c>
      <c r="K191" s="28">
        <f t="shared" si="9"/>
        <v>6.956334825438169E-3</v>
      </c>
      <c r="L191" s="27">
        <v>215326662.40000001</v>
      </c>
      <c r="M191" s="24">
        <f t="shared" si="11"/>
        <v>468.08886265577735</v>
      </c>
      <c r="N191" s="275">
        <f t="shared" si="10"/>
        <v>9191.406012637337</v>
      </c>
    </row>
    <row r="192" spans="5:14" x14ac:dyDescent="0.25">
      <c r="E192" s="25" t="s">
        <v>90</v>
      </c>
      <c r="F192" s="26">
        <v>10000</v>
      </c>
      <c r="G192" s="27">
        <v>3270</v>
      </c>
      <c r="H192" s="642">
        <v>3340</v>
      </c>
      <c r="I192" s="701">
        <v>470183.51</v>
      </c>
      <c r="J192" s="28">
        <f t="shared" si="8"/>
        <v>6.9547313558486982E-3</v>
      </c>
      <c r="K192" s="28">
        <f t="shared" si="9"/>
        <v>7.1036093971053984E-3</v>
      </c>
      <c r="L192" s="27">
        <v>32340300</v>
      </c>
      <c r="M192" s="24">
        <f t="shared" si="11"/>
        <v>68.782293109343627</v>
      </c>
      <c r="N192" s="275">
        <f t="shared" si="10"/>
        <v>9260.1883057466803</v>
      </c>
    </row>
    <row r="193" spans="5:14" x14ac:dyDescent="0.25">
      <c r="E193" s="25" t="s">
        <v>90</v>
      </c>
      <c r="F193" s="26">
        <v>9210</v>
      </c>
      <c r="G193" s="27">
        <v>3270</v>
      </c>
      <c r="H193" s="642">
        <v>3340</v>
      </c>
      <c r="I193" s="701">
        <v>470183.51</v>
      </c>
      <c r="J193" s="28">
        <f t="shared" si="8"/>
        <v>6.9547313558486982E-3</v>
      </c>
      <c r="K193" s="28">
        <f t="shared" si="9"/>
        <v>7.1036093971053984E-3</v>
      </c>
      <c r="L193" s="27">
        <v>29785416.300000001</v>
      </c>
      <c r="M193" s="24">
        <f t="shared" si="11"/>
        <v>63.348491953705484</v>
      </c>
      <c r="N193" s="275">
        <f t="shared" si="10"/>
        <v>9323.5367977003862</v>
      </c>
    </row>
    <row r="194" spans="5:14" x14ac:dyDescent="0.25">
      <c r="E194" s="25" t="s">
        <v>104</v>
      </c>
      <c r="F194" s="26">
        <v>150000</v>
      </c>
      <c r="G194" s="27">
        <v>3250</v>
      </c>
      <c r="H194" s="642">
        <v>3260</v>
      </c>
      <c r="I194" s="701">
        <v>500116.38</v>
      </c>
      <c r="J194" s="28">
        <f t="shared" ref="J194:J222" si="12">G194/I194</f>
        <v>6.4984874120699665E-3</v>
      </c>
      <c r="K194" s="28">
        <f t="shared" si="9"/>
        <v>6.5184827579532591E-3</v>
      </c>
      <c r="L194" s="27">
        <v>482137500</v>
      </c>
      <c r="M194" s="24">
        <f t="shared" si="11"/>
        <v>964.05060758057948</v>
      </c>
      <c r="N194" s="275">
        <f t="shared" si="10"/>
        <v>10287.587405280965</v>
      </c>
    </row>
    <row r="195" spans="5:14" x14ac:dyDescent="0.25">
      <c r="E195" s="25" t="s">
        <v>117</v>
      </c>
      <c r="F195" s="26">
        <v>12267</v>
      </c>
      <c r="G195" s="27">
        <v>3250</v>
      </c>
      <c r="H195" s="642">
        <v>3290</v>
      </c>
      <c r="I195" s="701">
        <v>540149.73</v>
      </c>
      <c r="J195" s="28">
        <f t="shared" si="12"/>
        <v>6.016850179671478E-3</v>
      </c>
      <c r="K195" s="28">
        <f t="shared" ref="K195:K222" si="13">H195/I195</f>
        <v>6.090903720344357E-3</v>
      </c>
      <c r="L195" s="27">
        <v>39429204.75</v>
      </c>
      <c r="M195" s="24">
        <f t="shared" si="11"/>
        <v>72.996805441335681</v>
      </c>
      <c r="N195" s="275">
        <f t="shared" si="10"/>
        <v>10360.5842107223</v>
      </c>
    </row>
    <row r="196" spans="5:14" x14ac:dyDescent="0.25">
      <c r="E196" s="25" t="s">
        <v>117</v>
      </c>
      <c r="F196" s="26">
        <v>37733</v>
      </c>
      <c r="G196" s="27">
        <v>3250</v>
      </c>
      <c r="H196" s="642">
        <v>3290</v>
      </c>
      <c r="I196" s="701">
        <v>540149.73</v>
      </c>
      <c r="J196" s="28">
        <f t="shared" si="12"/>
        <v>6.016850179671478E-3</v>
      </c>
      <c r="K196" s="28">
        <f t="shared" si="13"/>
        <v>6.090903720344357E-3</v>
      </c>
      <c r="L196" s="27">
        <v>121283295.25</v>
      </c>
      <c r="M196" s="24">
        <f t="shared" si="11"/>
        <v>224.53643594341889</v>
      </c>
      <c r="N196" s="275">
        <f t="shared" ref="N196:N222" si="14">N195+M196</f>
        <v>10585.120646665719</v>
      </c>
    </row>
    <row r="197" spans="5:14" x14ac:dyDescent="0.25">
      <c r="E197" s="25" t="s">
        <v>117</v>
      </c>
      <c r="F197" s="26">
        <v>943</v>
      </c>
      <c r="G197" s="27">
        <v>3260</v>
      </c>
      <c r="H197" s="642">
        <v>3290</v>
      </c>
      <c r="I197" s="701">
        <v>540149.73</v>
      </c>
      <c r="J197" s="28">
        <f t="shared" si="12"/>
        <v>6.0353635648396978E-3</v>
      </c>
      <c r="K197" s="28">
        <f t="shared" si="13"/>
        <v>6.090903720344357E-3</v>
      </c>
      <c r="L197" s="27">
        <v>3040364.02</v>
      </c>
      <c r="M197" s="24">
        <f t="shared" si="11"/>
        <v>5.6287430153857523</v>
      </c>
      <c r="N197" s="275">
        <f t="shared" si="14"/>
        <v>10590.749389681105</v>
      </c>
    </row>
    <row r="198" spans="5:14" x14ac:dyDescent="0.25">
      <c r="E198" s="25" t="s">
        <v>117</v>
      </c>
      <c r="F198" s="26">
        <v>50</v>
      </c>
      <c r="G198" s="27">
        <v>3260</v>
      </c>
      <c r="H198" s="642">
        <v>3290</v>
      </c>
      <c r="I198" s="701">
        <v>540149.73</v>
      </c>
      <c r="J198" s="28">
        <f t="shared" si="12"/>
        <v>6.0353635648396978E-3</v>
      </c>
      <c r="K198" s="28">
        <f t="shared" si="13"/>
        <v>6.090903720344357E-3</v>
      </c>
      <c r="L198" s="27">
        <v>161207</v>
      </c>
      <c r="M198" s="24">
        <f t="shared" si="11"/>
        <v>0.29844872828132302</v>
      </c>
      <c r="N198" s="275">
        <f t="shared" si="14"/>
        <v>10591.047838409386</v>
      </c>
    </row>
    <row r="199" spans="5:14" x14ac:dyDescent="0.25">
      <c r="E199" s="25" t="s">
        <v>117</v>
      </c>
      <c r="F199" s="26">
        <v>28267</v>
      </c>
      <c r="G199" s="27">
        <v>3260</v>
      </c>
      <c r="H199" s="642">
        <v>3290</v>
      </c>
      <c r="I199" s="701">
        <v>540149.73</v>
      </c>
      <c r="J199" s="28">
        <f t="shared" si="12"/>
        <v>6.0353635648396978E-3</v>
      </c>
      <c r="K199" s="28">
        <f t="shared" si="13"/>
        <v>6.090903720344357E-3</v>
      </c>
      <c r="L199" s="27">
        <v>91136765.379999995</v>
      </c>
      <c r="M199" s="24">
        <f t="shared" si="11"/>
        <v>168.72500404656316</v>
      </c>
      <c r="N199" s="275">
        <f t="shared" si="14"/>
        <v>10759.772842455948</v>
      </c>
    </row>
    <row r="200" spans="5:14" x14ac:dyDescent="0.25">
      <c r="E200" s="25" t="s">
        <v>116</v>
      </c>
      <c r="F200" s="26">
        <v>10000</v>
      </c>
      <c r="G200" s="27">
        <v>3300</v>
      </c>
      <c r="H200" s="642">
        <v>3250.5</v>
      </c>
      <c r="I200" s="701">
        <v>530472.94999999995</v>
      </c>
      <c r="J200" s="28">
        <f t="shared" si="12"/>
        <v>6.2208638536611531E-3</v>
      </c>
      <c r="K200" s="28">
        <f t="shared" si="13"/>
        <v>6.1275508958562363E-3</v>
      </c>
      <c r="L200" s="27">
        <v>32637000</v>
      </c>
      <c r="M200" s="24">
        <f t="shared" si="11"/>
        <v>61.524343512708803</v>
      </c>
      <c r="N200" s="275">
        <f t="shared" si="14"/>
        <v>10821.297185968657</v>
      </c>
    </row>
    <row r="201" spans="5:14" x14ac:dyDescent="0.25">
      <c r="E201" s="25" t="s">
        <v>116</v>
      </c>
      <c r="F201" s="26">
        <v>23</v>
      </c>
      <c r="G201" s="27">
        <v>3300</v>
      </c>
      <c r="H201" s="642">
        <v>3250.5</v>
      </c>
      <c r="I201" s="701">
        <v>530472.94999999995</v>
      </c>
      <c r="J201" s="28">
        <f t="shared" si="12"/>
        <v>6.2208638536611531E-3</v>
      </c>
      <c r="K201" s="28">
        <f t="shared" si="13"/>
        <v>6.1275508958562363E-3</v>
      </c>
      <c r="L201" s="27">
        <v>75065.100000000006</v>
      </c>
      <c r="M201" s="24">
        <f t="shared" si="11"/>
        <v>0.14150599007923026</v>
      </c>
      <c r="N201" s="275">
        <f t="shared" si="14"/>
        <v>10821.438691958736</v>
      </c>
    </row>
    <row r="202" spans="5:14" x14ac:dyDescent="0.25">
      <c r="E202" s="25" t="s">
        <v>116</v>
      </c>
      <c r="F202" s="26">
        <v>4</v>
      </c>
      <c r="G202" s="27">
        <v>3300</v>
      </c>
      <c r="H202" s="642">
        <v>3250.5</v>
      </c>
      <c r="I202" s="701">
        <v>530472.94999999995</v>
      </c>
      <c r="J202" s="28">
        <f t="shared" si="12"/>
        <v>6.2208638536611531E-3</v>
      </c>
      <c r="K202" s="28">
        <f t="shared" si="13"/>
        <v>6.1275508958562363E-3</v>
      </c>
      <c r="L202" s="27">
        <v>13018</v>
      </c>
      <c r="M202" s="24">
        <f t="shared" si="11"/>
        <v>2.4540365347563906E-2</v>
      </c>
      <c r="N202" s="275">
        <f t="shared" si="14"/>
        <v>10821.463232324084</v>
      </c>
    </row>
    <row r="203" spans="5:14" x14ac:dyDescent="0.25">
      <c r="E203" s="25" t="s">
        <v>105</v>
      </c>
      <c r="F203" s="26">
        <v>30000</v>
      </c>
      <c r="G203" s="27">
        <v>3250</v>
      </c>
      <c r="H203" s="642">
        <v>3300</v>
      </c>
      <c r="I203" s="701">
        <v>540023.64</v>
      </c>
      <c r="J203" s="28">
        <f t="shared" si="12"/>
        <v>6.0182550526862123E-3</v>
      </c>
      <c r="K203" s="28">
        <f t="shared" si="13"/>
        <v>6.1108435919583074E-3</v>
      </c>
      <c r="L203" s="27">
        <v>96427500</v>
      </c>
      <c r="M203" s="24">
        <f t="shared" si="11"/>
        <v>178.56162741319991</v>
      </c>
      <c r="N203" s="275">
        <f t="shared" si="14"/>
        <v>11000.024859737285</v>
      </c>
    </row>
    <row r="204" spans="5:14" x14ac:dyDescent="0.25">
      <c r="E204" s="25" t="s">
        <v>105</v>
      </c>
      <c r="F204" s="26">
        <v>14789</v>
      </c>
      <c r="G204" s="27">
        <v>3250.5</v>
      </c>
      <c r="H204" s="642">
        <v>3300</v>
      </c>
      <c r="I204" s="701">
        <v>540023.64</v>
      </c>
      <c r="J204" s="28">
        <f t="shared" si="12"/>
        <v>6.019180938078933E-3</v>
      </c>
      <c r="K204" s="28">
        <f t="shared" si="13"/>
        <v>6.1108435919583074E-3</v>
      </c>
      <c r="L204" s="27">
        <v>47542856.410500005</v>
      </c>
      <c r="M204" s="24">
        <f t="shared" si="11"/>
        <v>88.038472557423603</v>
      </c>
      <c r="N204" s="275">
        <f t="shared" si="14"/>
        <v>11088.063332294709</v>
      </c>
    </row>
    <row r="205" spans="5:14" x14ac:dyDescent="0.25">
      <c r="E205" s="25" t="s">
        <v>105</v>
      </c>
      <c r="F205" s="26">
        <v>85</v>
      </c>
      <c r="G205" s="27">
        <v>3250.5</v>
      </c>
      <c r="H205" s="642">
        <v>3300</v>
      </c>
      <c r="I205" s="701">
        <v>540023.64</v>
      </c>
      <c r="J205" s="28">
        <f t="shared" si="12"/>
        <v>6.019180938078933E-3</v>
      </c>
      <c r="K205" s="28">
        <f t="shared" si="13"/>
        <v>6.1108435919583074E-3</v>
      </c>
      <c r="L205" s="27">
        <v>273253.28250000003</v>
      </c>
      <c r="M205" s="24">
        <f t="shared" si="11"/>
        <v>0.5060024455596055</v>
      </c>
      <c r="N205" s="275">
        <f t="shared" si="14"/>
        <v>11088.569334740268</v>
      </c>
    </row>
    <row r="206" spans="5:14" x14ac:dyDescent="0.25">
      <c r="E206" s="25" t="s">
        <v>105</v>
      </c>
      <c r="F206" s="26">
        <v>67</v>
      </c>
      <c r="G206" s="27">
        <v>3250.5</v>
      </c>
      <c r="H206" s="642">
        <v>3300</v>
      </c>
      <c r="I206" s="701">
        <v>540023.64</v>
      </c>
      <c r="J206" s="28">
        <f t="shared" si="12"/>
        <v>6.019180938078933E-3</v>
      </c>
      <c r="K206" s="28">
        <f t="shared" si="13"/>
        <v>6.1108435919583074E-3</v>
      </c>
      <c r="L206" s="27">
        <v>215387.88150000002</v>
      </c>
      <c r="M206" s="24">
        <f t="shared" si="11"/>
        <v>0.39884898649992434</v>
      </c>
      <c r="N206" s="275">
        <f t="shared" si="14"/>
        <v>11088.968183726769</v>
      </c>
    </row>
    <row r="207" spans="5:14" x14ac:dyDescent="0.25">
      <c r="E207" s="25" t="s">
        <v>112</v>
      </c>
      <c r="F207" s="26">
        <v>820</v>
      </c>
      <c r="G207" s="27">
        <v>3300</v>
      </c>
      <c r="H207" s="642">
        <v>3340</v>
      </c>
      <c r="I207" s="701">
        <v>540023.64</v>
      </c>
      <c r="J207" s="28">
        <f t="shared" si="12"/>
        <v>6.1108435919583074E-3</v>
      </c>
      <c r="K207" s="28">
        <f t="shared" si="13"/>
        <v>6.1849144233759841E-3</v>
      </c>
      <c r="L207" s="27">
        <v>2676234</v>
      </c>
      <c r="M207" s="24">
        <f t="shared" si="11"/>
        <v>4.9557719362063484</v>
      </c>
      <c r="N207" s="275">
        <f t="shared" si="14"/>
        <v>11093.923955662975</v>
      </c>
    </row>
    <row r="208" spans="5:14" x14ac:dyDescent="0.25">
      <c r="E208" s="25" t="s">
        <v>112</v>
      </c>
      <c r="F208" s="26">
        <v>2280</v>
      </c>
      <c r="G208" s="27">
        <v>3270</v>
      </c>
      <c r="H208" s="642">
        <v>3340</v>
      </c>
      <c r="I208" s="701">
        <v>540023.64</v>
      </c>
      <c r="J208" s="28">
        <f t="shared" si="12"/>
        <v>6.0552904683950498E-3</v>
      </c>
      <c r="K208" s="28">
        <f t="shared" si="13"/>
        <v>6.1849144233759841E-3</v>
      </c>
      <c r="L208" s="27">
        <v>7373588.4000000004</v>
      </c>
      <c r="M208" s="24">
        <f t="shared" si="11"/>
        <v>13.654195582993367</v>
      </c>
      <c r="N208" s="275">
        <f t="shared" si="14"/>
        <v>11107.578151245967</v>
      </c>
    </row>
    <row r="209" spans="5:14" x14ac:dyDescent="0.25">
      <c r="E209" s="25" t="s">
        <v>112</v>
      </c>
      <c r="F209" s="26">
        <v>3000</v>
      </c>
      <c r="G209" s="27">
        <v>3290</v>
      </c>
      <c r="H209" s="642">
        <v>3340</v>
      </c>
      <c r="I209" s="701">
        <v>540023.64</v>
      </c>
      <c r="J209" s="28">
        <f t="shared" si="12"/>
        <v>6.0923258841038882E-3</v>
      </c>
      <c r="K209" s="28">
        <f t="shared" si="13"/>
        <v>6.1849144233759841E-3</v>
      </c>
      <c r="L209" s="27">
        <v>9761430</v>
      </c>
      <c r="M209" s="24">
        <f t="shared" ref="M209:M222" si="15">L209/I209</f>
        <v>18.075930898136235</v>
      </c>
      <c r="N209" s="275">
        <f t="shared" si="14"/>
        <v>11125.654082144103</v>
      </c>
    </row>
    <row r="210" spans="5:14" x14ac:dyDescent="0.25">
      <c r="E210" s="25" t="s">
        <v>112</v>
      </c>
      <c r="F210" s="26">
        <v>40000</v>
      </c>
      <c r="G210" s="27">
        <v>3270</v>
      </c>
      <c r="H210" s="642">
        <v>3340</v>
      </c>
      <c r="I210" s="701">
        <v>540023.64</v>
      </c>
      <c r="J210" s="28">
        <f t="shared" si="12"/>
        <v>6.0552904683950498E-3</v>
      </c>
      <c r="K210" s="28">
        <f t="shared" si="13"/>
        <v>6.1849144233759841E-3</v>
      </c>
      <c r="L210" s="27">
        <v>129361200</v>
      </c>
      <c r="M210" s="24">
        <f t="shared" si="15"/>
        <v>239.54729092970817</v>
      </c>
      <c r="N210" s="275">
        <f t="shared" si="14"/>
        <v>11365.201373073811</v>
      </c>
    </row>
    <row r="211" spans="5:14" x14ac:dyDescent="0.25">
      <c r="E211" s="25" t="s">
        <v>115</v>
      </c>
      <c r="F211" s="26">
        <v>20000</v>
      </c>
      <c r="G211" s="27">
        <v>3300</v>
      </c>
      <c r="H211" s="642">
        <v>3340</v>
      </c>
      <c r="I211" s="701">
        <v>564932.23</v>
      </c>
      <c r="J211" s="28">
        <f t="shared" si="12"/>
        <v>5.8414086234732975E-3</v>
      </c>
      <c r="K211" s="28">
        <f t="shared" si="13"/>
        <v>5.9122135764850944E-3</v>
      </c>
      <c r="L211" s="27">
        <v>65274000</v>
      </c>
      <c r="M211" s="24">
        <f t="shared" si="15"/>
        <v>115.54306257230182</v>
      </c>
      <c r="N211" s="275">
        <f t="shared" si="14"/>
        <v>11480.744435646113</v>
      </c>
    </row>
    <row r="212" spans="5:14" x14ac:dyDescent="0.25">
      <c r="E212" s="25" t="s">
        <v>115</v>
      </c>
      <c r="F212" s="26">
        <v>20000</v>
      </c>
      <c r="G212" s="27">
        <v>3300</v>
      </c>
      <c r="H212" s="642">
        <v>3340</v>
      </c>
      <c r="I212" s="701">
        <v>564932.23</v>
      </c>
      <c r="J212" s="28">
        <f t="shared" si="12"/>
        <v>5.8414086234732975E-3</v>
      </c>
      <c r="K212" s="28">
        <f t="shared" si="13"/>
        <v>5.9122135764850944E-3</v>
      </c>
      <c r="L212" s="27">
        <v>65274000</v>
      </c>
      <c r="M212" s="24">
        <f t="shared" si="15"/>
        <v>115.54306257230182</v>
      </c>
      <c r="N212" s="275">
        <f t="shared" si="14"/>
        <v>11596.287498218415</v>
      </c>
    </row>
    <row r="213" spans="5:14" x14ac:dyDescent="0.25">
      <c r="E213" s="25" t="s">
        <v>106</v>
      </c>
      <c r="F213" s="26">
        <v>50000</v>
      </c>
      <c r="G213" s="27">
        <v>3550</v>
      </c>
      <c r="H213" s="642">
        <v>3640</v>
      </c>
      <c r="I213" s="701">
        <v>725087.87</v>
      </c>
      <c r="J213" s="28">
        <f t="shared" si="12"/>
        <v>4.8959583339878519E-3</v>
      </c>
      <c r="K213" s="28">
        <f t="shared" si="13"/>
        <v>5.0200812213283888E-3</v>
      </c>
      <c r="L213" s="27">
        <v>175547500</v>
      </c>
      <c r="M213" s="24">
        <f t="shared" si="15"/>
        <v>242.10513961569927</v>
      </c>
      <c r="N213" s="275">
        <f t="shared" si="14"/>
        <v>11838.392637834115</v>
      </c>
    </row>
    <row r="214" spans="5:14" x14ac:dyDescent="0.25">
      <c r="E214" s="25" t="s">
        <v>106</v>
      </c>
      <c r="F214" s="26">
        <v>424</v>
      </c>
      <c r="G214" s="27">
        <v>3595</v>
      </c>
      <c r="H214" s="642">
        <v>3640</v>
      </c>
      <c r="I214" s="701">
        <v>725087.87</v>
      </c>
      <c r="J214" s="28">
        <f t="shared" si="12"/>
        <v>4.9580197776581203E-3</v>
      </c>
      <c r="K214" s="28">
        <f t="shared" si="13"/>
        <v>5.0200812213283888E-3</v>
      </c>
      <c r="L214" s="27">
        <v>1507512.92</v>
      </c>
      <c r="M214" s="24">
        <f t="shared" si="15"/>
        <v>2.0790761814840453</v>
      </c>
      <c r="N214" s="275">
        <f t="shared" si="14"/>
        <v>11840.471714015599</v>
      </c>
    </row>
    <row r="215" spans="5:14" x14ac:dyDescent="0.25">
      <c r="E215" s="25" t="s">
        <v>106</v>
      </c>
      <c r="F215" s="26">
        <v>2500</v>
      </c>
      <c r="G215" s="27">
        <v>3595</v>
      </c>
      <c r="H215" s="642">
        <v>3640</v>
      </c>
      <c r="I215" s="701">
        <v>725087.87</v>
      </c>
      <c r="J215" s="28">
        <f t="shared" si="12"/>
        <v>4.9580197776581203E-3</v>
      </c>
      <c r="K215" s="28">
        <f t="shared" si="13"/>
        <v>5.0200812213283888E-3</v>
      </c>
      <c r="L215" s="27">
        <v>8888637.5</v>
      </c>
      <c r="M215" s="24">
        <f t="shared" si="15"/>
        <v>12.258703900259702</v>
      </c>
      <c r="N215" s="275">
        <f t="shared" si="14"/>
        <v>11852.730417915858</v>
      </c>
    </row>
    <row r="216" spans="5:14" x14ac:dyDescent="0.25">
      <c r="E216" s="25" t="s">
        <v>106</v>
      </c>
      <c r="F216" s="26">
        <v>2774</v>
      </c>
      <c r="G216" s="27">
        <v>3595</v>
      </c>
      <c r="H216" s="642">
        <v>3640</v>
      </c>
      <c r="I216" s="701">
        <v>725087.87</v>
      </c>
      <c r="J216" s="28">
        <f t="shared" si="12"/>
        <v>4.9580197776581203E-3</v>
      </c>
      <c r="K216" s="28">
        <f t="shared" si="13"/>
        <v>5.0200812213283888E-3</v>
      </c>
      <c r="L216" s="27">
        <v>9862832.1699999999</v>
      </c>
      <c r="M216" s="24">
        <f t="shared" si="15"/>
        <v>13.602257847728165</v>
      </c>
      <c r="N216" s="275">
        <f t="shared" si="14"/>
        <v>11866.332675763586</v>
      </c>
    </row>
    <row r="217" spans="5:14" x14ac:dyDescent="0.25">
      <c r="E217" s="25" t="s">
        <v>106</v>
      </c>
      <c r="F217" s="26">
        <v>1750</v>
      </c>
      <c r="G217" s="27">
        <v>3595</v>
      </c>
      <c r="H217" s="642">
        <v>3640</v>
      </c>
      <c r="I217" s="701">
        <v>725087.87</v>
      </c>
      <c r="J217" s="28">
        <f t="shared" si="12"/>
        <v>4.9580197776581203E-3</v>
      </c>
      <c r="K217" s="28">
        <f t="shared" si="13"/>
        <v>5.0200812213283888E-3</v>
      </c>
      <c r="L217" s="27">
        <v>6222046.25</v>
      </c>
      <c r="M217" s="24">
        <f t="shared" si="15"/>
        <v>8.5810927301817923</v>
      </c>
      <c r="N217" s="275">
        <f t="shared" si="14"/>
        <v>11874.913768493767</v>
      </c>
    </row>
    <row r="218" spans="5:14" x14ac:dyDescent="0.25">
      <c r="E218" s="25" t="s">
        <v>106</v>
      </c>
      <c r="F218" s="26">
        <v>100</v>
      </c>
      <c r="G218" s="27">
        <v>3595</v>
      </c>
      <c r="H218" s="642">
        <v>3640</v>
      </c>
      <c r="I218" s="701">
        <v>725087.87</v>
      </c>
      <c r="J218" s="28">
        <f t="shared" si="12"/>
        <v>4.9580197776581203E-3</v>
      </c>
      <c r="K218" s="28">
        <f t="shared" si="13"/>
        <v>5.0200812213283888E-3</v>
      </c>
      <c r="L218" s="27">
        <v>355545.5</v>
      </c>
      <c r="M218" s="24">
        <f t="shared" si="15"/>
        <v>0.49034815601038811</v>
      </c>
      <c r="N218" s="275">
        <f t="shared" si="14"/>
        <v>11875.404116649777</v>
      </c>
    </row>
    <row r="219" spans="5:14" x14ac:dyDescent="0.25">
      <c r="E219" s="25" t="s">
        <v>106</v>
      </c>
      <c r="F219" s="26">
        <v>2500</v>
      </c>
      <c r="G219" s="27">
        <v>3595</v>
      </c>
      <c r="H219" s="642">
        <v>3640</v>
      </c>
      <c r="I219" s="701">
        <v>725087.87</v>
      </c>
      <c r="J219" s="28">
        <f t="shared" si="12"/>
        <v>4.9580197776581203E-3</v>
      </c>
      <c r="K219" s="28">
        <f t="shared" si="13"/>
        <v>5.0200812213283888E-3</v>
      </c>
      <c r="L219" s="27">
        <v>8888637.5</v>
      </c>
      <c r="M219" s="24">
        <f t="shared" si="15"/>
        <v>12.258703900259702</v>
      </c>
      <c r="N219" s="275">
        <f t="shared" si="14"/>
        <v>11887.662820550036</v>
      </c>
    </row>
    <row r="220" spans="5:14" x14ac:dyDescent="0.25">
      <c r="E220" s="25" t="s">
        <v>107</v>
      </c>
      <c r="F220" s="26">
        <v>200000</v>
      </c>
      <c r="G220" s="27">
        <v>3580.01</v>
      </c>
      <c r="H220" s="642">
        <v>3630</v>
      </c>
      <c r="I220" s="701">
        <v>820186.43</v>
      </c>
      <c r="J220" s="28">
        <f t="shared" si="12"/>
        <v>4.3648734837029675E-3</v>
      </c>
      <c r="K220" s="28">
        <f t="shared" si="13"/>
        <v>4.4258230412322231E-3</v>
      </c>
      <c r="L220" s="27">
        <v>708125978</v>
      </c>
      <c r="M220" s="24">
        <f t="shared" si="15"/>
        <v>863.37197507644692</v>
      </c>
      <c r="N220" s="275">
        <f t="shared" si="14"/>
        <v>12751.034795626483</v>
      </c>
    </row>
    <row r="221" spans="5:14" x14ac:dyDescent="0.25">
      <c r="E221" s="25" t="s">
        <v>109</v>
      </c>
      <c r="F221" s="26">
        <v>100000</v>
      </c>
      <c r="G221" s="27">
        <v>3670</v>
      </c>
      <c r="H221" s="642">
        <v>4000</v>
      </c>
      <c r="I221" s="701">
        <v>975013.78</v>
      </c>
      <c r="J221" s="28">
        <f t="shared" si="12"/>
        <v>3.7640493655381976E-3</v>
      </c>
      <c r="K221" s="28">
        <f t="shared" si="13"/>
        <v>4.1025061204775998E-3</v>
      </c>
      <c r="L221" s="27">
        <v>362963000</v>
      </c>
      <c r="M221" s="24">
        <f>L221/I221</f>
        <v>372.26448225172777</v>
      </c>
      <c r="N221" s="275">
        <f t="shared" si="14"/>
        <v>13123.299277878212</v>
      </c>
    </row>
    <row r="222" spans="5:14" x14ac:dyDescent="0.25">
      <c r="E222" s="67">
        <v>44162</v>
      </c>
      <c r="F222" s="246">
        <v>920</v>
      </c>
      <c r="G222" s="68">
        <v>3980</v>
      </c>
      <c r="H222" s="642">
        <v>6767.99</v>
      </c>
      <c r="I222" s="701">
        <v>1030705.11</v>
      </c>
      <c r="J222" s="28">
        <f t="shared" si="12"/>
        <v>3.8614342369952936E-3</v>
      </c>
      <c r="K222" s="28">
        <f t="shared" si="13"/>
        <v>6.5663689200104961E-3</v>
      </c>
      <c r="L222" s="49">
        <v>3621322.4</v>
      </c>
      <c r="M222" s="24">
        <f t="shared" si="15"/>
        <v>3.5134417835572775</v>
      </c>
      <c r="N222" s="275">
        <f t="shared" si="14"/>
        <v>13126.81271966177</v>
      </c>
    </row>
    <row r="223" spans="5:14" x14ac:dyDescent="0.25">
      <c r="E223" s="18"/>
      <c r="F223" s="245"/>
      <c r="G223" s="20"/>
      <c r="H223" s="20"/>
      <c r="I223" s="703"/>
      <c r="J223" s="243"/>
      <c r="K223" s="243"/>
      <c r="L223" s="244"/>
      <c r="M223" s="29"/>
    </row>
    <row r="224" spans="5:14" ht="20.25" x14ac:dyDescent="0.3">
      <c r="E224" s="247" t="s">
        <v>158</v>
      </c>
      <c r="F224" s="424">
        <f>SUM(F2:F223)</f>
        <v>1873581</v>
      </c>
      <c r="G224" s="108"/>
      <c r="H224" s="108"/>
      <c r="I224" s="707" t="s">
        <v>227</v>
      </c>
      <c r="J224" s="371">
        <f>AVERAGE(J2:J222)</f>
        <v>8.0910405153575247E-3</v>
      </c>
      <c r="K224" s="371"/>
      <c r="L224" s="423" t="s">
        <v>160</v>
      </c>
      <c r="M224" s="357">
        <f>SUM(M2:M223)</f>
        <v>13126.81271966177</v>
      </c>
      <c r="N224" s="276"/>
    </row>
    <row r="225" spans="5:12" x14ac:dyDescent="0.25">
      <c r="E225" s="18"/>
      <c r="F225" s="19"/>
      <c r="G225" s="20"/>
      <c r="H225" s="20"/>
      <c r="L225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D1:M49"/>
  <sheetViews>
    <sheetView showGridLines="0" workbookViewId="0">
      <selection activeCell="D1" sqref="D1:M1048576"/>
    </sheetView>
  </sheetViews>
  <sheetFormatPr baseColWidth="10" defaultRowHeight="14.25" x14ac:dyDescent="0.2"/>
  <cols>
    <col min="1" max="3" width="11.42578125" style="15"/>
    <col min="4" max="4" width="18.7109375" style="15" customWidth="1"/>
    <col min="5" max="5" width="15.42578125" style="15" customWidth="1"/>
    <col min="6" max="6" width="16.7109375" style="15" customWidth="1"/>
    <col min="7" max="7" width="27.28515625" style="15" customWidth="1"/>
    <col min="8" max="8" width="31.85546875" style="122" customWidth="1"/>
    <col min="9" max="9" width="13.5703125" style="122" customWidth="1"/>
    <col min="10" max="10" width="25" style="122" customWidth="1"/>
    <col min="11" max="11" width="19.140625" style="15" customWidth="1"/>
    <col min="12" max="12" width="17.5703125" style="15" customWidth="1"/>
    <col min="13" max="14" width="16.5703125" style="15" customWidth="1"/>
    <col min="15" max="16384" width="11.42578125" style="15"/>
  </cols>
  <sheetData>
    <row r="1" spans="4:13" s="85" customFormat="1" x14ac:dyDescent="0.2">
      <c r="D1" s="285" t="s">
        <v>0</v>
      </c>
      <c r="E1" s="285" t="s">
        <v>158</v>
      </c>
      <c r="F1" s="285" t="s">
        <v>166</v>
      </c>
      <c r="G1" s="285" t="s">
        <v>283</v>
      </c>
      <c r="H1" s="285" t="s">
        <v>156</v>
      </c>
      <c r="I1" s="285" t="s">
        <v>155</v>
      </c>
      <c r="J1" s="285" t="s">
        <v>277</v>
      </c>
      <c r="K1" s="285" t="s">
        <v>167</v>
      </c>
      <c r="L1" s="285" t="s">
        <v>153</v>
      </c>
      <c r="M1" s="286" t="s">
        <v>223</v>
      </c>
    </row>
    <row r="2" spans="4:13" s="85" customFormat="1" x14ac:dyDescent="0.2">
      <c r="D2" s="92">
        <v>43915</v>
      </c>
      <c r="E2" s="26">
        <v>10</v>
      </c>
      <c r="F2" s="27">
        <v>27000</v>
      </c>
      <c r="G2" s="27"/>
      <c r="H2" s="66">
        <v>75184.820000000007</v>
      </c>
      <c r="I2" s="66">
        <f t="shared" ref="I2:I46" si="0">F2/H2</f>
        <v>0.3591150447656854</v>
      </c>
      <c r="J2" s="66"/>
      <c r="K2" s="27">
        <v>270000</v>
      </c>
      <c r="L2" s="93">
        <f t="shared" ref="L2:L46" si="1">E2*I2</f>
        <v>3.5911504476568541</v>
      </c>
      <c r="M2" s="287">
        <f>L2</f>
        <v>3.5911504476568541</v>
      </c>
    </row>
    <row r="3" spans="4:13" s="85" customFormat="1" x14ac:dyDescent="0.2">
      <c r="D3" s="92">
        <v>43916</v>
      </c>
      <c r="E3" s="26">
        <v>10</v>
      </c>
      <c r="F3" s="27">
        <v>27000</v>
      </c>
      <c r="G3" s="27"/>
      <c r="H3" s="66">
        <v>84723.01</v>
      </c>
      <c r="I3" s="66">
        <f t="shared" si="0"/>
        <v>0.31868556133687886</v>
      </c>
      <c r="J3" s="66"/>
      <c r="K3" s="27">
        <v>270000</v>
      </c>
      <c r="L3" s="93">
        <f t="shared" si="1"/>
        <v>3.1868556133687886</v>
      </c>
      <c r="M3" s="287">
        <f>M2+L3</f>
        <v>6.7780060610256427</v>
      </c>
    </row>
    <row r="4" spans="4:13" s="85" customFormat="1" x14ac:dyDescent="0.2">
      <c r="D4" s="92">
        <v>43927</v>
      </c>
      <c r="E4" s="26">
        <v>5</v>
      </c>
      <c r="F4" s="27">
        <v>42995</v>
      </c>
      <c r="G4" s="27"/>
      <c r="H4" s="66">
        <v>105729</v>
      </c>
      <c r="I4" s="66">
        <f t="shared" si="0"/>
        <v>0.40665285777790389</v>
      </c>
      <c r="J4" s="66"/>
      <c r="K4" s="27">
        <v>214975</v>
      </c>
      <c r="L4" s="93">
        <f t="shared" si="1"/>
        <v>2.0332642888895194</v>
      </c>
      <c r="M4" s="287">
        <f t="shared" ref="M4:M46" si="2">M3+L4</f>
        <v>8.8112703499151621</v>
      </c>
    </row>
    <row r="5" spans="4:13" s="85" customFormat="1" x14ac:dyDescent="0.2">
      <c r="D5" s="92">
        <v>43928</v>
      </c>
      <c r="E5" s="26">
        <v>10</v>
      </c>
      <c r="F5" s="27">
        <v>43000</v>
      </c>
      <c r="G5" s="27"/>
      <c r="H5" s="66">
        <v>117395</v>
      </c>
      <c r="I5" s="66">
        <f t="shared" si="0"/>
        <v>0.36628476510924657</v>
      </c>
      <c r="J5" s="66"/>
      <c r="K5" s="27">
        <v>430000</v>
      </c>
      <c r="L5" s="93">
        <f t="shared" si="1"/>
        <v>3.6628476510924655</v>
      </c>
      <c r="M5" s="287">
        <f t="shared" si="2"/>
        <v>12.474118001007628</v>
      </c>
    </row>
    <row r="6" spans="4:13" s="85" customFormat="1" x14ac:dyDescent="0.2">
      <c r="D6" s="92">
        <v>43934</v>
      </c>
      <c r="E6" s="26">
        <v>15</v>
      </c>
      <c r="F6" s="27">
        <v>55000</v>
      </c>
      <c r="G6" s="27"/>
      <c r="H6" s="66">
        <v>136008.75</v>
      </c>
      <c r="I6" s="66">
        <f t="shared" si="0"/>
        <v>0.40438574724052678</v>
      </c>
      <c r="J6" s="66"/>
      <c r="K6" s="27">
        <v>825000</v>
      </c>
      <c r="L6" s="93">
        <f t="shared" si="1"/>
        <v>6.0657862086079017</v>
      </c>
      <c r="M6" s="287">
        <f t="shared" si="2"/>
        <v>18.539904209615528</v>
      </c>
    </row>
    <row r="7" spans="4:13" s="85" customFormat="1" x14ac:dyDescent="0.2">
      <c r="D7" s="92">
        <v>43935</v>
      </c>
      <c r="E7" s="26">
        <v>2</v>
      </c>
      <c r="F7" s="27">
        <v>65000</v>
      </c>
      <c r="G7" s="27"/>
      <c r="H7" s="66">
        <v>138053.53</v>
      </c>
      <c r="I7" s="66">
        <f t="shared" si="0"/>
        <v>0.47083185775836373</v>
      </c>
      <c r="J7" s="66"/>
      <c r="K7" s="27">
        <v>130000</v>
      </c>
      <c r="L7" s="93">
        <f t="shared" si="1"/>
        <v>0.94166371551672745</v>
      </c>
      <c r="M7" s="287">
        <f t="shared" si="2"/>
        <v>19.481567925132257</v>
      </c>
    </row>
    <row r="8" spans="4:13" s="85" customFormat="1" x14ac:dyDescent="0.2">
      <c r="D8" s="92">
        <v>43937</v>
      </c>
      <c r="E8" s="26">
        <v>285</v>
      </c>
      <c r="F8" s="27">
        <v>50000</v>
      </c>
      <c r="G8" s="27"/>
      <c r="H8" s="66">
        <v>138053.53</v>
      </c>
      <c r="I8" s="66">
        <f t="shared" si="0"/>
        <v>0.36217835212181826</v>
      </c>
      <c r="J8" s="66"/>
      <c r="K8" s="27">
        <v>14250000</v>
      </c>
      <c r="L8" s="93">
        <f t="shared" si="1"/>
        <v>103.2208303547182</v>
      </c>
      <c r="M8" s="287">
        <f t="shared" si="2"/>
        <v>122.70239827985046</v>
      </c>
    </row>
    <row r="9" spans="4:13" s="85" customFormat="1" x14ac:dyDescent="0.2">
      <c r="D9" s="92">
        <v>43943</v>
      </c>
      <c r="E9" s="26">
        <v>59</v>
      </c>
      <c r="F9" s="27">
        <v>51000</v>
      </c>
      <c r="G9" s="27"/>
      <c r="H9" s="66">
        <v>200058.83</v>
      </c>
      <c r="I9" s="66">
        <f t="shared" si="0"/>
        <v>0.25492501380718863</v>
      </c>
      <c r="J9" s="66"/>
      <c r="K9" s="27">
        <v>3009000</v>
      </c>
      <c r="L9" s="93">
        <f t="shared" si="1"/>
        <v>15.040575814624129</v>
      </c>
      <c r="M9" s="288">
        <f t="shared" si="2"/>
        <v>137.74297409447459</v>
      </c>
    </row>
    <row r="10" spans="4:13" s="85" customFormat="1" x14ac:dyDescent="0.2">
      <c r="D10" s="92">
        <v>43943</v>
      </c>
      <c r="E10" s="26">
        <v>41</v>
      </c>
      <c r="F10" s="27">
        <v>51000</v>
      </c>
      <c r="G10" s="27"/>
      <c r="H10" s="66">
        <v>200058.83</v>
      </c>
      <c r="I10" s="66">
        <f t="shared" si="0"/>
        <v>0.25492501380718863</v>
      </c>
      <c r="J10" s="66"/>
      <c r="K10" s="27">
        <v>2091000</v>
      </c>
      <c r="L10" s="93">
        <f t="shared" si="1"/>
        <v>10.451925566094733</v>
      </c>
      <c r="M10" s="288">
        <f t="shared" si="2"/>
        <v>148.19489966056932</v>
      </c>
    </row>
    <row r="11" spans="4:13" s="85" customFormat="1" x14ac:dyDescent="0.2">
      <c r="D11" s="92">
        <v>43949</v>
      </c>
      <c r="E11" s="26">
        <v>80</v>
      </c>
      <c r="F11" s="27">
        <v>50000</v>
      </c>
      <c r="G11" s="27"/>
      <c r="H11" s="66">
        <v>185004.12</v>
      </c>
      <c r="I11" s="66">
        <f t="shared" si="0"/>
        <v>0.27026425141234695</v>
      </c>
      <c r="J11" s="66"/>
      <c r="K11" s="27">
        <v>4000000</v>
      </c>
      <c r="L11" s="93">
        <f t="shared" si="1"/>
        <v>21.621140112987757</v>
      </c>
      <c r="M11" s="288">
        <f t="shared" si="2"/>
        <v>169.81603977355707</v>
      </c>
    </row>
    <row r="12" spans="4:13" s="85" customFormat="1" x14ac:dyDescent="0.2">
      <c r="D12" s="92">
        <v>43949</v>
      </c>
      <c r="E12" s="26">
        <v>15</v>
      </c>
      <c r="F12" s="27">
        <v>50000</v>
      </c>
      <c r="G12" s="27"/>
      <c r="H12" s="66">
        <v>185004.12</v>
      </c>
      <c r="I12" s="66">
        <f t="shared" si="0"/>
        <v>0.27026425141234695</v>
      </c>
      <c r="J12" s="66"/>
      <c r="K12" s="27">
        <v>750000</v>
      </c>
      <c r="L12" s="93">
        <f t="shared" si="1"/>
        <v>4.0539637711852041</v>
      </c>
      <c r="M12" s="288">
        <f t="shared" si="2"/>
        <v>173.87000354474227</v>
      </c>
    </row>
    <row r="13" spans="4:13" s="85" customFormat="1" x14ac:dyDescent="0.2">
      <c r="D13" s="92">
        <v>43949</v>
      </c>
      <c r="E13" s="26">
        <v>5</v>
      </c>
      <c r="F13" s="27">
        <v>50000</v>
      </c>
      <c r="G13" s="27"/>
      <c r="H13" s="66">
        <v>185004.12</v>
      </c>
      <c r="I13" s="66">
        <f t="shared" si="0"/>
        <v>0.27026425141234695</v>
      </c>
      <c r="J13" s="66"/>
      <c r="K13" s="27">
        <v>250000</v>
      </c>
      <c r="L13" s="93">
        <f t="shared" si="1"/>
        <v>1.3513212570617348</v>
      </c>
      <c r="M13" s="288">
        <f t="shared" si="2"/>
        <v>175.221324801804</v>
      </c>
    </row>
    <row r="14" spans="4:13" s="85" customFormat="1" x14ac:dyDescent="0.2">
      <c r="D14" s="92">
        <v>43951</v>
      </c>
      <c r="E14" s="26">
        <v>20</v>
      </c>
      <c r="F14" s="27">
        <v>69500</v>
      </c>
      <c r="G14" s="27"/>
      <c r="H14" s="66">
        <v>177691.94</v>
      </c>
      <c r="I14" s="66">
        <f t="shared" si="0"/>
        <v>0.39112635046924471</v>
      </c>
      <c r="J14" s="66"/>
      <c r="K14" s="27">
        <v>1390000</v>
      </c>
      <c r="L14" s="93">
        <f t="shared" si="1"/>
        <v>7.8225270093848938</v>
      </c>
      <c r="M14" s="288">
        <f t="shared" si="2"/>
        <v>183.04385181118889</v>
      </c>
    </row>
    <row r="15" spans="4:13" s="85" customFormat="1" x14ac:dyDescent="0.2">
      <c r="D15" s="92">
        <v>43956</v>
      </c>
      <c r="E15" s="26">
        <v>100</v>
      </c>
      <c r="F15" s="27">
        <v>70000</v>
      </c>
      <c r="G15" s="27"/>
      <c r="H15" s="66">
        <v>179021.82</v>
      </c>
      <c r="I15" s="66">
        <f t="shared" si="0"/>
        <v>0.39101378815163423</v>
      </c>
      <c r="J15" s="66"/>
      <c r="K15" s="27">
        <v>7000000</v>
      </c>
      <c r="L15" s="93">
        <f t="shared" si="1"/>
        <v>39.101378815163422</v>
      </c>
      <c r="M15" s="288">
        <f t="shared" si="2"/>
        <v>222.14523062635232</v>
      </c>
    </row>
    <row r="16" spans="4:13" s="85" customFormat="1" x14ac:dyDescent="0.2">
      <c r="D16" s="92">
        <v>43957</v>
      </c>
      <c r="E16" s="26">
        <v>8</v>
      </c>
      <c r="F16" s="27">
        <v>72995</v>
      </c>
      <c r="G16" s="27"/>
      <c r="H16" s="66">
        <v>179021.82</v>
      </c>
      <c r="I16" s="66">
        <f t="shared" si="0"/>
        <v>0.40774359237326485</v>
      </c>
      <c r="J16" s="66"/>
      <c r="K16" s="27">
        <v>583960</v>
      </c>
      <c r="L16" s="93">
        <f t="shared" si="1"/>
        <v>3.2619487389861188</v>
      </c>
      <c r="M16" s="288">
        <f t="shared" si="2"/>
        <v>225.40717936533844</v>
      </c>
    </row>
    <row r="17" spans="4:13" s="85" customFormat="1" x14ac:dyDescent="0.2">
      <c r="D17" s="92">
        <v>43962</v>
      </c>
      <c r="E17" s="26">
        <v>20</v>
      </c>
      <c r="F17" s="27">
        <v>95000</v>
      </c>
      <c r="G17" s="27"/>
      <c r="H17" s="66">
        <v>182499</v>
      </c>
      <c r="I17" s="66">
        <f t="shared" si="0"/>
        <v>0.52055079753861666</v>
      </c>
      <c r="J17" s="66"/>
      <c r="K17" s="27">
        <v>1900000</v>
      </c>
      <c r="L17" s="93">
        <f t="shared" si="1"/>
        <v>10.411015950772333</v>
      </c>
      <c r="M17" s="288">
        <f t="shared" si="2"/>
        <v>235.81819531611077</v>
      </c>
    </row>
    <row r="18" spans="4:13" s="85" customFormat="1" x14ac:dyDescent="0.2">
      <c r="D18" s="92">
        <v>43962</v>
      </c>
      <c r="E18" s="26">
        <v>65</v>
      </c>
      <c r="F18" s="27">
        <v>96000</v>
      </c>
      <c r="G18" s="27"/>
      <c r="H18" s="66">
        <v>182499</v>
      </c>
      <c r="I18" s="66">
        <f t="shared" si="0"/>
        <v>0.52603027961797055</v>
      </c>
      <c r="J18" s="66"/>
      <c r="K18" s="27">
        <v>6240000</v>
      </c>
      <c r="L18" s="93">
        <f t="shared" si="1"/>
        <v>34.191968175168086</v>
      </c>
      <c r="M18" s="288">
        <f t="shared" si="2"/>
        <v>270.01016349127883</v>
      </c>
    </row>
    <row r="19" spans="4:13" s="85" customFormat="1" x14ac:dyDescent="0.2">
      <c r="D19" s="92">
        <v>43963</v>
      </c>
      <c r="E19" s="26">
        <v>10</v>
      </c>
      <c r="F19" s="27">
        <v>114600</v>
      </c>
      <c r="G19" s="27"/>
      <c r="H19" s="66">
        <v>186027</v>
      </c>
      <c r="I19" s="66">
        <f t="shared" si="0"/>
        <v>0.61603960715380024</v>
      </c>
      <c r="J19" s="66"/>
      <c r="K19" s="27">
        <v>1146000</v>
      </c>
      <c r="L19" s="93">
        <f t="shared" si="1"/>
        <v>6.1603960715380026</v>
      </c>
      <c r="M19" s="288">
        <f t="shared" si="2"/>
        <v>276.17055956281683</v>
      </c>
    </row>
    <row r="20" spans="4:13" s="85" customFormat="1" x14ac:dyDescent="0.2">
      <c r="D20" s="92">
        <v>43963</v>
      </c>
      <c r="E20" s="26">
        <v>2</v>
      </c>
      <c r="F20" s="27">
        <v>114645</v>
      </c>
      <c r="G20" s="27"/>
      <c r="H20" s="66">
        <v>186027</v>
      </c>
      <c r="I20" s="66">
        <f t="shared" si="0"/>
        <v>0.61628150752310151</v>
      </c>
      <c r="J20" s="66"/>
      <c r="K20" s="27">
        <v>229290</v>
      </c>
      <c r="L20" s="93">
        <f t="shared" si="1"/>
        <v>1.232563015046203</v>
      </c>
      <c r="M20" s="288">
        <f t="shared" si="2"/>
        <v>277.40312257786303</v>
      </c>
    </row>
    <row r="21" spans="4:13" s="85" customFormat="1" x14ac:dyDescent="0.2">
      <c r="D21" s="92">
        <v>43963</v>
      </c>
      <c r="E21" s="26">
        <v>5</v>
      </c>
      <c r="F21" s="27">
        <v>99500</v>
      </c>
      <c r="G21" s="27"/>
      <c r="H21" s="66">
        <v>186027</v>
      </c>
      <c r="I21" s="66">
        <f t="shared" si="0"/>
        <v>0.53486859434383183</v>
      </c>
      <c r="J21" s="66"/>
      <c r="K21" s="27">
        <v>497500</v>
      </c>
      <c r="L21" s="93">
        <f t="shared" si="1"/>
        <v>2.6743429717191591</v>
      </c>
      <c r="M21" s="288">
        <f t="shared" si="2"/>
        <v>280.0774655495822</v>
      </c>
    </row>
    <row r="22" spans="4:13" s="85" customFormat="1" x14ac:dyDescent="0.2">
      <c r="D22" s="92">
        <v>43964</v>
      </c>
      <c r="E22" s="26">
        <v>9</v>
      </c>
      <c r="F22" s="27">
        <v>99995</v>
      </c>
      <c r="G22" s="27"/>
      <c r="H22" s="66">
        <v>186027</v>
      </c>
      <c r="I22" s="66">
        <f t="shared" si="0"/>
        <v>0.53752949840614539</v>
      </c>
      <c r="J22" s="66"/>
      <c r="K22" s="27">
        <v>899955</v>
      </c>
      <c r="L22" s="93">
        <f t="shared" si="1"/>
        <v>4.837765485655309</v>
      </c>
      <c r="M22" s="288">
        <f t="shared" si="2"/>
        <v>284.91523103523753</v>
      </c>
    </row>
    <row r="23" spans="4:13" s="85" customFormat="1" x14ac:dyDescent="0.2">
      <c r="D23" s="92">
        <v>43964</v>
      </c>
      <c r="E23" s="26">
        <v>1</v>
      </c>
      <c r="F23" s="27">
        <v>100000</v>
      </c>
      <c r="G23" s="27"/>
      <c r="H23" s="66">
        <v>186027</v>
      </c>
      <c r="I23" s="66">
        <f t="shared" si="0"/>
        <v>0.53755637622495656</v>
      </c>
      <c r="J23" s="66"/>
      <c r="K23" s="27">
        <v>100000</v>
      </c>
      <c r="L23" s="93">
        <f t="shared" si="1"/>
        <v>0.53755637622495656</v>
      </c>
      <c r="M23" s="288">
        <f t="shared" si="2"/>
        <v>285.45278741146251</v>
      </c>
    </row>
    <row r="24" spans="4:13" s="85" customFormat="1" x14ac:dyDescent="0.2">
      <c r="D24" s="92">
        <v>43964</v>
      </c>
      <c r="E24" s="26">
        <v>20</v>
      </c>
      <c r="F24" s="27">
        <v>95950</v>
      </c>
      <c r="G24" s="27"/>
      <c r="H24" s="66">
        <v>186027</v>
      </c>
      <c r="I24" s="66">
        <f t="shared" si="0"/>
        <v>0.51578534298784584</v>
      </c>
      <c r="J24" s="66"/>
      <c r="K24" s="27">
        <v>1919000</v>
      </c>
      <c r="L24" s="93">
        <f t="shared" si="1"/>
        <v>10.315706859756917</v>
      </c>
      <c r="M24" s="288">
        <f t="shared" si="2"/>
        <v>295.76849427121942</v>
      </c>
    </row>
    <row r="25" spans="4:13" s="85" customFormat="1" x14ac:dyDescent="0.2">
      <c r="D25" s="92">
        <v>43966</v>
      </c>
      <c r="E25" s="26">
        <v>50</v>
      </c>
      <c r="F25" s="27">
        <v>84500</v>
      </c>
      <c r="G25" s="27"/>
      <c r="H25" s="66">
        <v>188021</v>
      </c>
      <c r="I25" s="66">
        <f t="shared" si="0"/>
        <v>0.44941788417251266</v>
      </c>
      <c r="J25" s="66"/>
      <c r="K25" s="27">
        <v>4225000</v>
      </c>
      <c r="L25" s="93">
        <f t="shared" si="1"/>
        <v>22.470894208625634</v>
      </c>
      <c r="M25" s="288">
        <f t="shared" si="2"/>
        <v>318.23938847984505</v>
      </c>
    </row>
    <row r="26" spans="4:13" s="85" customFormat="1" x14ac:dyDescent="0.2">
      <c r="D26" s="92">
        <v>43966</v>
      </c>
      <c r="E26" s="26">
        <v>20</v>
      </c>
      <c r="F26" s="27">
        <v>84500</v>
      </c>
      <c r="G26" s="27"/>
      <c r="H26" s="66">
        <v>188021</v>
      </c>
      <c r="I26" s="66">
        <f t="shared" si="0"/>
        <v>0.44941788417251266</v>
      </c>
      <c r="J26" s="66"/>
      <c r="K26" s="27">
        <v>1690000</v>
      </c>
      <c r="L26" s="93">
        <f t="shared" si="1"/>
        <v>8.9883576834502534</v>
      </c>
      <c r="M26" s="288">
        <f t="shared" si="2"/>
        <v>327.22774616329531</v>
      </c>
    </row>
    <row r="27" spans="4:13" s="85" customFormat="1" x14ac:dyDescent="0.2">
      <c r="D27" s="92">
        <v>43986</v>
      </c>
      <c r="E27" s="26">
        <v>10</v>
      </c>
      <c r="F27" s="27">
        <v>79800</v>
      </c>
      <c r="G27" s="27"/>
      <c r="H27" s="66">
        <v>195003</v>
      </c>
      <c r="I27" s="66">
        <f t="shared" si="0"/>
        <v>0.40922447346963892</v>
      </c>
      <c r="J27" s="66"/>
      <c r="K27" s="27">
        <v>798798</v>
      </c>
      <c r="L27" s="93">
        <f t="shared" si="1"/>
        <v>4.0922447346963891</v>
      </c>
      <c r="M27" s="288">
        <f t="shared" si="2"/>
        <v>331.31999089799172</v>
      </c>
    </row>
    <row r="28" spans="4:13" s="85" customFormat="1" x14ac:dyDescent="0.2">
      <c r="D28" s="92">
        <v>43991</v>
      </c>
      <c r="E28" s="26">
        <v>5</v>
      </c>
      <c r="F28" s="27">
        <v>75000</v>
      </c>
      <c r="G28" s="27"/>
      <c r="H28" s="66">
        <v>260513</v>
      </c>
      <c r="I28" s="66">
        <f t="shared" si="0"/>
        <v>0.28789350243557904</v>
      </c>
      <c r="J28" s="66"/>
      <c r="K28" s="27">
        <v>375375.00099999999</v>
      </c>
      <c r="L28" s="93">
        <f t="shared" si="1"/>
        <v>1.4394675121778953</v>
      </c>
      <c r="M28" s="288">
        <f t="shared" si="2"/>
        <v>332.7594584101696</v>
      </c>
    </row>
    <row r="29" spans="4:13" s="85" customFormat="1" x14ac:dyDescent="0.2">
      <c r="D29" s="92">
        <v>43992</v>
      </c>
      <c r="E29" s="26">
        <v>10</v>
      </c>
      <c r="F29" s="27">
        <v>82800</v>
      </c>
      <c r="G29" s="27"/>
      <c r="H29" s="66">
        <v>210032</v>
      </c>
      <c r="I29" s="66">
        <f t="shared" si="0"/>
        <v>0.39422564180696273</v>
      </c>
      <c r="J29" s="66"/>
      <c r="K29" s="27">
        <v>828828.00100000005</v>
      </c>
      <c r="L29" s="93">
        <f t="shared" si="1"/>
        <v>3.9422564180696273</v>
      </c>
      <c r="M29" s="288">
        <f t="shared" si="2"/>
        <v>336.70171482823923</v>
      </c>
    </row>
    <row r="30" spans="4:13" s="85" customFormat="1" x14ac:dyDescent="0.2">
      <c r="D30" s="92">
        <v>43993</v>
      </c>
      <c r="E30" s="26">
        <v>10</v>
      </c>
      <c r="F30" s="27">
        <v>81000</v>
      </c>
      <c r="G30" s="27"/>
      <c r="H30" s="66">
        <v>208612</v>
      </c>
      <c r="I30" s="66">
        <f t="shared" si="0"/>
        <v>0.38828063582152511</v>
      </c>
      <c r="J30" s="66"/>
      <c r="K30" s="27">
        <v>810810.00100000005</v>
      </c>
      <c r="L30" s="93">
        <f t="shared" si="1"/>
        <v>3.8828063582152512</v>
      </c>
      <c r="M30" s="288">
        <f t="shared" si="2"/>
        <v>340.58452118645448</v>
      </c>
    </row>
    <row r="31" spans="4:13" s="85" customFormat="1" x14ac:dyDescent="0.2">
      <c r="D31" s="92">
        <v>44025</v>
      </c>
      <c r="E31" s="26">
        <v>71</v>
      </c>
      <c r="F31" s="27">
        <v>67999.990000000005</v>
      </c>
      <c r="G31" s="27"/>
      <c r="H31" s="66">
        <v>208612</v>
      </c>
      <c r="I31" s="66">
        <f t="shared" si="0"/>
        <v>0.32596394263033768</v>
      </c>
      <c r="J31" s="66"/>
      <c r="K31" s="27">
        <v>4832827.2892899998</v>
      </c>
      <c r="L31" s="93">
        <f t="shared" si="1"/>
        <v>23.143439926753974</v>
      </c>
      <c r="M31" s="288">
        <f t="shared" si="2"/>
        <v>363.72796111320844</v>
      </c>
    </row>
    <row r="32" spans="4:13" s="85" customFormat="1" x14ac:dyDescent="0.2">
      <c r="D32" s="92">
        <v>44025</v>
      </c>
      <c r="E32" s="26">
        <v>50</v>
      </c>
      <c r="F32" s="27">
        <v>65000</v>
      </c>
      <c r="G32" s="27"/>
      <c r="H32" s="66">
        <v>208612</v>
      </c>
      <c r="I32" s="66">
        <f t="shared" si="0"/>
        <v>0.31158322627653251</v>
      </c>
      <c r="J32" s="66"/>
      <c r="K32" s="27">
        <v>3253250</v>
      </c>
      <c r="L32" s="93">
        <f t="shared" si="1"/>
        <v>15.579161313826626</v>
      </c>
      <c r="M32" s="288">
        <f t="shared" si="2"/>
        <v>379.30712242703504</v>
      </c>
    </row>
    <row r="33" spans="4:13" s="85" customFormat="1" x14ac:dyDescent="0.2">
      <c r="D33" s="92">
        <v>44025</v>
      </c>
      <c r="E33" s="26">
        <v>50</v>
      </c>
      <c r="F33" s="27">
        <v>64900</v>
      </c>
      <c r="G33" s="27"/>
      <c r="H33" s="66">
        <v>208612</v>
      </c>
      <c r="I33" s="66">
        <f t="shared" si="0"/>
        <v>0.31110386746687629</v>
      </c>
      <c r="J33" s="66"/>
      <c r="K33" s="27">
        <v>3248245</v>
      </c>
      <c r="L33" s="93">
        <f t="shared" si="1"/>
        <v>15.555193373343815</v>
      </c>
      <c r="M33" s="288">
        <f t="shared" si="2"/>
        <v>394.86231580037884</v>
      </c>
    </row>
    <row r="34" spans="4:13" s="85" customFormat="1" x14ac:dyDescent="0.2">
      <c r="D34" s="92">
        <v>44033</v>
      </c>
      <c r="E34" s="26">
        <v>50</v>
      </c>
      <c r="F34" s="27">
        <v>67000</v>
      </c>
      <c r="G34" s="27"/>
      <c r="H34" s="66">
        <v>252313</v>
      </c>
      <c r="I34" s="66">
        <f t="shared" si="0"/>
        <v>0.26554319436572826</v>
      </c>
      <c r="J34" s="66"/>
      <c r="K34" s="27">
        <v>3353350</v>
      </c>
      <c r="L34" s="93">
        <f t="shared" si="1"/>
        <v>13.277159718286413</v>
      </c>
      <c r="M34" s="288">
        <f t="shared" si="2"/>
        <v>408.13947551866522</v>
      </c>
    </row>
    <row r="35" spans="4:13" s="85" customFormat="1" x14ac:dyDescent="0.2">
      <c r="D35" s="92">
        <v>44034</v>
      </c>
      <c r="E35" s="26">
        <v>8</v>
      </c>
      <c r="F35" s="27">
        <v>69000</v>
      </c>
      <c r="G35" s="27"/>
      <c r="H35" s="66">
        <v>258026</v>
      </c>
      <c r="I35" s="66">
        <f t="shared" si="0"/>
        <v>0.26741491167556758</v>
      </c>
      <c r="J35" s="66"/>
      <c r="K35" s="27">
        <v>552552.00100000005</v>
      </c>
      <c r="L35" s="93">
        <f t="shared" si="1"/>
        <v>2.1393192934045406</v>
      </c>
      <c r="M35" s="288">
        <f t="shared" si="2"/>
        <v>410.27879481206975</v>
      </c>
    </row>
    <row r="36" spans="4:13" s="85" customFormat="1" x14ac:dyDescent="0.2">
      <c r="D36" s="92">
        <v>44034</v>
      </c>
      <c r="E36" s="26">
        <v>42</v>
      </c>
      <c r="F36" s="27">
        <v>69000</v>
      </c>
      <c r="G36" s="27"/>
      <c r="H36" s="66">
        <v>258026</v>
      </c>
      <c r="I36" s="66">
        <f t="shared" si="0"/>
        <v>0.26741491167556758</v>
      </c>
      <c r="J36" s="66"/>
      <c r="K36" s="27">
        <v>2900898</v>
      </c>
      <c r="L36" s="93">
        <f t="shared" si="1"/>
        <v>11.231426290373838</v>
      </c>
      <c r="M36" s="288">
        <f t="shared" si="2"/>
        <v>421.51022110244361</v>
      </c>
    </row>
    <row r="37" spans="4:13" s="85" customFormat="1" x14ac:dyDescent="0.2">
      <c r="D37" s="92">
        <v>44046</v>
      </c>
      <c r="E37" s="26">
        <v>150</v>
      </c>
      <c r="F37" s="27">
        <v>87999</v>
      </c>
      <c r="G37" s="27"/>
      <c r="H37" s="66">
        <v>265980</v>
      </c>
      <c r="I37" s="66">
        <f t="shared" si="0"/>
        <v>0.33084818407399053</v>
      </c>
      <c r="J37" s="66"/>
      <c r="K37" s="27">
        <v>13213049.85</v>
      </c>
      <c r="L37" s="93">
        <f t="shared" si="1"/>
        <v>49.627227611098576</v>
      </c>
      <c r="M37" s="288">
        <f t="shared" si="2"/>
        <v>471.1374487135422</v>
      </c>
    </row>
    <row r="38" spans="4:13" s="85" customFormat="1" x14ac:dyDescent="0.2">
      <c r="D38" s="92">
        <v>44047</v>
      </c>
      <c r="E38" s="26">
        <v>1</v>
      </c>
      <c r="F38" s="27">
        <v>88000</v>
      </c>
      <c r="G38" s="27"/>
      <c r="H38" s="66">
        <v>268581</v>
      </c>
      <c r="I38" s="66">
        <f t="shared" si="0"/>
        <v>0.32764789765471125</v>
      </c>
      <c r="J38" s="66"/>
      <c r="K38" s="27">
        <v>88088.000999999989</v>
      </c>
      <c r="L38" s="93">
        <f t="shared" si="1"/>
        <v>0.32764789765471125</v>
      </c>
      <c r="M38" s="288">
        <f t="shared" si="2"/>
        <v>471.46509661119688</v>
      </c>
    </row>
    <row r="39" spans="4:13" s="85" customFormat="1" x14ac:dyDescent="0.2">
      <c r="D39" s="92">
        <v>44047</v>
      </c>
      <c r="E39" s="26">
        <v>28</v>
      </c>
      <c r="F39" s="27">
        <v>88000</v>
      </c>
      <c r="G39" s="27"/>
      <c r="H39" s="66">
        <v>268581</v>
      </c>
      <c r="I39" s="66">
        <f t="shared" si="0"/>
        <v>0.32764789765471125</v>
      </c>
      <c r="J39" s="66"/>
      <c r="K39" s="27">
        <v>2466464</v>
      </c>
      <c r="L39" s="93">
        <f t="shared" si="1"/>
        <v>9.174141134331915</v>
      </c>
      <c r="M39" s="288">
        <f t="shared" si="2"/>
        <v>480.63923774552882</v>
      </c>
    </row>
    <row r="40" spans="4:13" s="85" customFormat="1" x14ac:dyDescent="0.2">
      <c r="D40" s="92">
        <v>44048</v>
      </c>
      <c r="E40" s="26">
        <v>60</v>
      </c>
      <c r="F40" s="27">
        <v>89000</v>
      </c>
      <c r="G40" s="27"/>
      <c r="H40" s="66">
        <v>278022</v>
      </c>
      <c r="I40" s="66">
        <f t="shared" si="0"/>
        <v>0.32011855176928444</v>
      </c>
      <c r="J40" s="66"/>
      <c r="K40" s="27">
        <v>5345340</v>
      </c>
      <c r="L40" s="93">
        <f t="shared" si="1"/>
        <v>19.207113106157067</v>
      </c>
      <c r="M40" s="288">
        <f t="shared" si="2"/>
        <v>499.84635085168588</v>
      </c>
    </row>
    <row r="41" spans="4:13" s="85" customFormat="1" x14ac:dyDescent="0.2">
      <c r="D41" s="92">
        <v>44050</v>
      </c>
      <c r="E41" s="26">
        <v>14</v>
      </c>
      <c r="F41" s="27">
        <v>88999</v>
      </c>
      <c r="G41" s="27"/>
      <c r="H41" s="66">
        <v>294729</v>
      </c>
      <c r="I41" s="66">
        <f t="shared" si="0"/>
        <v>0.30196892738753228</v>
      </c>
      <c r="J41" s="66"/>
      <c r="K41" s="27">
        <v>1247231.986</v>
      </c>
      <c r="L41" s="93">
        <f t="shared" si="1"/>
        <v>4.2275649834254523</v>
      </c>
      <c r="M41" s="288">
        <f t="shared" si="2"/>
        <v>504.07391583511134</v>
      </c>
    </row>
    <row r="42" spans="4:13" s="85" customFormat="1" x14ac:dyDescent="0.2">
      <c r="D42" s="92">
        <v>44055</v>
      </c>
      <c r="E42" s="26">
        <v>10</v>
      </c>
      <c r="F42" s="27">
        <v>88000</v>
      </c>
      <c r="G42" s="27"/>
      <c r="H42" s="66">
        <v>288953</v>
      </c>
      <c r="I42" s="66">
        <f t="shared" si="0"/>
        <v>0.3045477984308867</v>
      </c>
      <c r="J42" s="66"/>
      <c r="K42" s="27">
        <v>880880.00100000005</v>
      </c>
      <c r="L42" s="93">
        <f t="shared" si="1"/>
        <v>3.0454779843088668</v>
      </c>
      <c r="M42" s="288">
        <f t="shared" si="2"/>
        <v>507.11939381942022</v>
      </c>
    </row>
    <row r="43" spans="4:13" s="85" customFormat="1" x14ac:dyDescent="0.2">
      <c r="D43" s="92">
        <v>44056</v>
      </c>
      <c r="E43" s="26">
        <v>50</v>
      </c>
      <c r="F43" s="27">
        <v>92500</v>
      </c>
      <c r="G43" s="27"/>
      <c r="H43" s="66">
        <v>29881</v>
      </c>
      <c r="I43" s="66">
        <f t="shared" si="0"/>
        <v>3.0956125966333121</v>
      </c>
      <c r="J43" s="66"/>
      <c r="K43" s="27">
        <v>4629625</v>
      </c>
      <c r="L43" s="93">
        <f t="shared" si="1"/>
        <v>154.78062983166561</v>
      </c>
      <c r="M43" s="288">
        <f t="shared" si="2"/>
        <v>661.9000236510858</v>
      </c>
    </row>
    <row r="44" spans="4:13" s="85" customFormat="1" x14ac:dyDescent="0.2">
      <c r="D44" s="92">
        <v>44060</v>
      </c>
      <c r="E44" s="26">
        <v>10</v>
      </c>
      <c r="F44" s="27">
        <v>90000</v>
      </c>
      <c r="G44" s="27"/>
      <c r="H44" s="66">
        <v>294821</v>
      </c>
      <c r="I44" s="66">
        <f t="shared" si="0"/>
        <v>0.30526997737610279</v>
      </c>
      <c r="J44" s="66"/>
      <c r="K44" s="27">
        <v>900900.00100000005</v>
      </c>
      <c r="L44" s="93">
        <f t="shared" si="1"/>
        <v>3.0526997737610277</v>
      </c>
      <c r="M44" s="288">
        <f t="shared" si="2"/>
        <v>664.95272342484679</v>
      </c>
    </row>
    <row r="45" spans="4:13" s="85" customFormat="1" x14ac:dyDescent="0.2">
      <c r="D45" s="92">
        <v>44062</v>
      </c>
      <c r="E45" s="26">
        <v>44</v>
      </c>
      <c r="F45" s="27">
        <v>90000</v>
      </c>
      <c r="G45" s="27"/>
      <c r="H45" s="66">
        <v>310272</v>
      </c>
      <c r="I45" s="66">
        <f t="shared" si="0"/>
        <v>0.29006806930693069</v>
      </c>
      <c r="J45" s="66"/>
      <c r="K45" s="27">
        <v>3963960</v>
      </c>
      <c r="L45" s="93">
        <f t="shared" si="1"/>
        <v>12.76299504950495</v>
      </c>
      <c r="M45" s="288">
        <f t="shared" si="2"/>
        <v>677.71571847435177</v>
      </c>
    </row>
    <row r="46" spans="4:13" s="85" customFormat="1" x14ac:dyDescent="0.2">
      <c r="D46" s="92">
        <v>44064</v>
      </c>
      <c r="E46" s="26">
        <v>10</v>
      </c>
      <c r="F46" s="27">
        <v>92999</v>
      </c>
      <c r="G46" s="27"/>
      <c r="H46" s="66">
        <v>310272</v>
      </c>
      <c r="I46" s="66">
        <f t="shared" si="0"/>
        <v>0.29973378197194722</v>
      </c>
      <c r="J46" s="66"/>
      <c r="K46" s="27">
        <v>930919.99100000004</v>
      </c>
      <c r="L46" s="93">
        <f t="shared" si="1"/>
        <v>2.9973378197194722</v>
      </c>
      <c r="M46" s="85">
        <f t="shared" si="2"/>
        <v>680.71305629407129</v>
      </c>
    </row>
    <row r="49" spans="4:13" ht="18" x14ac:dyDescent="0.25">
      <c r="D49" s="291" t="s">
        <v>158</v>
      </c>
      <c r="E49" s="281">
        <f>SUM(E2:E48)</f>
        <v>1550</v>
      </c>
      <c r="F49" s="282"/>
      <c r="G49" s="282"/>
      <c r="H49" s="283" t="s">
        <v>228</v>
      </c>
      <c r="I49" s="289">
        <f>AVERAGE(I2:I46)</f>
        <v>0.43631667691068904</v>
      </c>
      <c r="J49" s="289"/>
      <c r="K49" s="86"/>
      <c r="L49" s="290">
        <f>SUM(L2:L48)</f>
        <v>680.71305629407129</v>
      </c>
      <c r="M49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58</vt:i4>
      </vt:variant>
    </vt:vector>
  </HeadingPairs>
  <TitlesOfParts>
    <vt:vector size="58" baseType="lpstr">
      <vt:lpstr>COMPRA DE CARTERA</vt:lpstr>
      <vt:lpstr>VENTA DE CARTERA</vt:lpstr>
      <vt:lpstr>BVCC COMPRA</vt:lpstr>
      <vt:lpstr>BVCC VENTA</vt:lpstr>
      <vt:lpstr>TDVD COMPRA</vt:lpstr>
      <vt:lpstr>TDVD VENTA</vt:lpstr>
      <vt:lpstr>BNC COMPRA</vt:lpstr>
      <vt:lpstr>BNC VENTA</vt:lpstr>
      <vt:lpstr>COMPRA RSTB</vt:lpstr>
      <vt:lpstr>VENTA RSTB</vt:lpstr>
      <vt:lpstr>COMPRA RST</vt:lpstr>
      <vt:lpstr>VENTA RST</vt:lpstr>
      <vt:lpstr>COMPRA MPA</vt:lpstr>
      <vt:lpstr>VENTA MPA</vt:lpstr>
      <vt:lpstr>COMPRA ICP.B </vt:lpstr>
      <vt:lpstr>VENTA ICP.B</vt:lpstr>
      <vt:lpstr>COMPRA IVC</vt:lpstr>
      <vt:lpstr>VENTA IVC</vt:lpstr>
      <vt:lpstr>VENTA GZL</vt:lpstr>
      <vt:lpstr>COMPRA GZL</vt:lpstr>
      <vt:lpstr>COMPRA FVIB</vt:lpstr>
      <vt:lpstr>VENTA FVIB</vt:lpstr>
      <vt:lpstr>COMPRA FVIA</vt:lpstr>
      <vt:lpstr>VENTA FVIA</vt:lpstr>
      <vt:lpstr>COMPRA FNC </vt:lpstr>
      <vt:lpstr>VENTA FNC</vt:lpstr>
      <vt:lpstr>ABC.A COMPRA</vt:lpstr>
      <vt:lpstr>ABC.A VENTA</vt:lpstr>
      <vt:lpstr>BOU COMPRA</vt:lpstr>
      <vt:lpstr>BOU VENTA</vt:lpstr>
      <vt:lpstr>BPV COMPRA</vt:lpstr>
      <vt:lpstr>BPV VENTA</vt:lpstr>
      <vt:lpstr>COMPRA BVL</vt:lpstr>
      <vt:lpstr>VENTA BVL</vt:lpstr>
      <vt:lpstr>COMPRA CCR</vt:lpstr>
      <vt:lpstr>VENTA CCR</vt:lpstr>
      <vt:lpstr>COMPRAS CGQ</vt:lpstr>
      <vt:lpstr>VENTAS CGQ</vt:lpstr>
      <vt:lpstr>COMPRAS CIE</vt:lpstr>
      <vt:lpstr>VENTAS CIE</vt:lpstr>
      <vt:lpstr>COMPRAS CRM.A</vt:lpstr>
      <vt:lpstr>VENTAS CRM.A</vt:lpstr>
      <vt:lpstr>COMPRAS DOM</vt:lpstr>
      <vt:lpstr>VENTAS DOM</vt:lpstr>
      <vt:lpstr>COMPRAS EFE</vt:lpstr>
      <vt:lpstr>VENTAS EFE</vt:lpstr>
      <vt:lpstr>COMPRAS ENV</vt:lpstr>
      <vt:lpstr>VENTAS ENV</vt:lpstr>
      <vt:lpstr>COMPRAS MVZ.A</vt:lpstr>
      <vt:lpstr>VENTAS MVZ.A</vt:lpstr>
      <vt:lpstr>COMPRAS MVZ.B</vt:lpstr>
      <vt:lpstr>VENTAS MVZ.B</vt:lpstr>
      <vt:lpstr>COMPRA PGR</vt:lpstr>
      <vt:lpstr>VENTA PGR</vt:lpstr>
      <vt:lpstr>COMPRA PTN</vt:lpstr>
      <vt:lpstr>VENTA PTN</vt:lpstr>
      <vt:lpstr>COMPRA SVS</vt:lpstr>
      <vt:lpstr>VENTA SVS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Guipe</dc:creator>
  <cp:lastModifiedBy>Analista 04</cp:lastModifiedBy>
  <dcterms:created xsi:type="dcterms:W3CDTF">2020-11-25T20:36:07Z</dcterms:created>
  <dcterms:modified xsi:type="dcterms:W3CDTF">2021-06-25T17:39:11Z</dcterms:modified>
</cp:coreProperties>
</file>